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4-2025 Budget" sheetId="1" r:id="rId4"/>
    <sheet state="visible" name="OLD" sheetId="2" r:id="rId5"/>
    <sheet state="visible" name="Sheet2" sheetId="3" r:id="rId6"/>
  </sheets>
  <definedNames/>
  <calcPr/>
  <extLst>
    <ext uri="GoogleSheetsCustomDataVersion2">
      <go:sheetsCustomData xmlns:go="http://customooxmlschemas.google.com/" r:id="rId7" roundtripDataChecksum="zelYeQ7T/CQuum/AC3JaOx5WmLtvPzIx2MdYPMLyjxo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D100">
      <text>
        <t xml:space="preserve">======
ID#AAACE2Z1b3A
Mansi Bhatt    (2026-08-05 04:17:13)
Reserve is calculated @ 20% of 2025-26 income</t>
      </text>
    </comment>
  </commentList>
  <extLst>
    <ext uri="GoogleSheetsCustomDataVersion2">
      <go:sheetsCustomData xmlns:go="http://customooxmlschemas.google.com/" r:id="rId1" roundtripDataSignature="AMtx7mhGxiDSUu3+q6XrgXXtHPqbRL5PhQ=="/>
    </ext>
  </extLst>
</comments>
</file>

<file path=xl/sharedStrings.xml><?xml version="1.0" encoding="utf-8"?>
<sst xmlns="http://schemas.openxmlformats.org/spreadsheetml/2006/main" count="329" uniqueCount="116">
  <si>
    <t>At A Glance</t>
  </si>
  <si>
    <t>Income</t>
  </si>
  <si>
    <t>Dublin El PFC Proposed Budget 2024-2025</t>
  </si>
  <si>
    <t>Expenses</t>
  </si>
  <si>
    <t>Budget 2024-2025</t>
  </si>
  <si>
    <t>Actual 2023-2024</t>
  </si>
  <si>
    <t>Budget 2023-2024</t>
  </si>
  <si>
    <t>Actual 2022-2023</t>
  </si>
  <si>
    <t>Budget 2022-2023</t>
  </si>
  <si>
    <t>Actual 2021-2022</t>
  </si>
  <si>
    <t>Fiscal Year Initial Book Balance</t>
  </si>
  <si>
    <t>Fundraiser Income</t>
  </si>
  <si>
    <t>ASB Company Match</t>
  </si>
  <si>
    <t>-</t>
  </si>
  <si>
    <t>Dollar-a-Day Donation</t>
  </si>
  <si>
    <t>Dublin El PFC Proposed Budget 2026-2027</t>
  </si>
  <si>
    <t>Birthday Shout-outs</t>
  </si>
  <si>
    <t>Carnival Income</t>
  </si>
  <si>
    <t>Charitable Donations</t>
  </si>
  <si>
    <t>Dine Out Fundraisers (Bite-out)</t>
  </si>
  <si>
    <t>DPIE Commissions</t>
  </si>
  <si>
    <t>Employer Contributions</t>
  </si>
  <si>
    <t>Family Bingo</t>
  </si>
  <si>
    <t>Ice Cream Sales</t>
  </si>
  <si>
    <t>Scoop Night</t>
  </si>
  <si>
    <t>Proposed 2026-27</t>
  </si>
  <si>
    <t>See's Candy Fundraiser</t>
  </si>
  <si>
    <t>Actual 2025-2026</t>
  </si>
  <si>
    <t>Budget 2025-2026</t>
  </si>
  <si>
    <t>Double Good Fundraiser</t>
  </si>
  <si>
    <t>Actual 2024-2025</t>
  </si>
  <si>
    <t>Spirit Wear Sales</t>
  </si>
  <si>
    <t>Readathon</t>
  </si>
  <si>
    <t>Fireworks Booth</t>
  </si>
  <si>
    <t>Talent Show Income</t>
  </si>
  <si>
    <t>Holiday Grams</t>
  </si>
  <si>
    <t>Unchategorized Income (Zoom settlement)</t>
  </si>
  <si>
    <t>Jaws-a-thon online shirt sales</t>
  </si>
  <si>
    <t>Jaws-a-thon Company Matching</t>
  </si>
  <si>
    <t>Special Donations (Giants, Orthodontist)</t>
  </si>
  <si>
    <t>Library Book Fair Income</t>
  </si>
  <si>
    <t>Total Income</t>
  </si>
  <si>
    <t>n/a</t>
  </si>
  <si>
    <t>Fundraiser Expenses</t>
  </si>
  <si>
    <t>Carnival Expenses</t>
  </si>
  <si>
    <t>Ice Cream Sales Expenses</t>
  </si>
  <si>
    <t>Scoop Night Expenses</t>
  </si>
  <si>
    <t>Spirit Wear Expenses</t>
  </si>
  <si>
    <t>Holiday Grams Expenses</t>
  </si>
  <si>
    <t>Readathon Prizes</t>
  </si>
  <si>
    <t>ASB Company Match Distribution</t>
  </si>
  <si>
    <t>Community Building</t>
  </si>
  <si>
    <t>Back to School Bash and other activities</t>
  </si>
  <si>
    <t>Back to school luncheon - teachers</t>
  </si>
  <si>
    <t>Family Bingo Night</t>
  </si>
  <si>
    <t>Family Dance</t>
  </si>
  <si>
    <t>Field Day</t>
  </si>
  <si>
    <t>Donuts with Grownups</t>
  </si>
  <si>
    <t>Read to Me Day</t>
  </si>
  <si>
    <t>Red Ribbon Week</t>
  </si>
  <si>
    <t>St. Patrick's Day Parade</t>
  </si>
  <si>
    <t>Staff Appreciation Week/Luncheon</t>
  </si>
  <si>
    <t>Staff Appreciation Treats</t>
  </si>
  <si>
    <t>STEAM Discovery Night</t>
  </si>
  <si>
    <t>Talent Show</t>
  </si>
  <si>
    <t>Trunk or Treat</t>
  </si>
  <si>
    <t>Multicultural Day</t>
  </si>
  <si>
    <t>Welcome Coffee</t>
  </si>
  <si>
    <t>Enrichment and Support</t>
  </si>
  <si>
    <t>Ice Cream Social</t>
  </si>
  <si>
    <t>Campus Support</t>
  </si>
  <si>
    <t>Field Trip Grant</t>
  </si>
  <si>
    <t>Staff Enrichment</t>
  </si>
  <si>
    <t>Readathon Class Disbursement</t>
  </si>
  <si>
    <t>5th Grade Promotion</t>
  </si>
  <si>
    <t>Welcome Back/Fins Up Friday</t>
  </si>
  <si>
    <t>PFC Operations</t>
  </si>
  <si>
    <t>Administration &amp; Equipment</t>
  </si>
  <si>
    <t>Bank Fees/Chase</t>
  </si>
  <si>
    <t>Government Fees</t>
  </si>
  <si>
    <t>Liability Insurance</t>
  </si>
  <si>
    <t>Tax Preparation</t>
  </si>
  <si>
    <t>Web Subscriptions</t>
  </si>
  <si>
    <t>Jaws-a-thon Expenses</t>
  </si>
  <si>
    <t>Legal Fees</t>
  </si>
  <si>
    <t>Spring fling Fundraiser</t>
  </si>
  <si>
    <t>Total Expenses</t>
  </si>
  <si>
    <t>Other Fundraiser</t>
  </si>
  <si>
    <t>Cash Reserves</t>
  </si>
  <si>
    <t>Winter Grams</t>
  </si>
  <si>
    <t>Total Reserves</t>
  </si>
  <si>
    <t>Net Income</t>
  </si>
  <si>
    <t>Silent Auction</t>
  </si>
  <si>
    <t>Open House Income</t>
  </si>
  <si>
    <t>Multicultural Day Income</t>
  </si>
  <si>
    <t>Trunk or treat</t>
  </si>
  <si>
    <t>Math Night</t>
  </si>
  <si>
    <t>Movie Night</t>
  </si>
  <si>
    <t>Winter Grams Expenses</t>
  </si>
  <si>
    <t>Silent auction</t>
  </si>
  <si>
    <t>Ice Cream Social Expenses</t>
  </si>
  <si>
    <t>Open House</t>
  </si>
  <si>
    <t>School Spirit</t>
  </si>
  <si>
    <t>Readathon Class Disbursement (CY)</t>
  </si>
  <si>
    <t>Readathon Class Disbursement (past years)</t>
  </si>
  <si>
    <t>Library Book Fair Expenses</t>
  </si>
  <si>
    <t>Ribbon Cutting Expenses</t>
  </si>
  <si>
    <t>Banners</t>
  </si>
  <si>
    <t>IRS Fees</t>
  </si>
  <si>
    <t>Savings</t>
  </si>
  <si>
    <t xml:space="preserve">Fiscal Year Initial Book Balance </t>
  </si>
  <si>
    <t>Annual Net Income</t>
  </si>
  <si>
    <t>Total Savings (Fiscal Year Initial Book Balance)</t>
  </si>
  <si>
    <t>Readathon liability</t>
  </si>
  <si>
    <t>Total Assets</t>
  </si>
  <si>
    <t>Reserve (15-20% of prior year income)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</si>
</sst>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6">
    <font>
      <sz val="10.0"/>
      <color rgb="FF000000"/>
      <name val="Arial"/>
      <scheme val="minor"/>
    </font>
    <font>
      <sz val="10.0"/>
      <color theme="1"/>
      <name val="Arial"/>
    </font>
    <font>
      <sz val="12.0"/>
      <color theme="1"/>
      <name val="Arial"/>
    </font>
    <font>
      <sz val="12.0"/>
      <color rgb="FFFFFFFF"/>
      <name val="Arial"/>
    </font>
    <font>
      <b/>
      <sz val="12.0"/>
      <color theme="1"/>
      <name val="Arial"/>
    </font>
    <font>
      <b/>
      <sz val="10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  <fill>
      <patternFill patternType="solid">
        <fgColor rgb="FF0000FF"/>
        <bgColor rgb="FF0000FF"/>
      </patternFill>
    </fill>
    <fill>
      <patternFill patternType="solid">
        <fgColor rgb="FFCFE2F3"/>
        <bgColor rgb="FFCFE2F3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horizontal="left"/>
    </xf>
    <xf borderId="0" fillId="0" fontId="2" numFmtId="0" xfId="0" applyAlignment="1" applyFont="1">
      <alignment vertical="center"/>
    </xf>
    <xf borderId="1" fillId="2" fontId="1" numFmtId="0" xfId="0" applyBorder="1" applyFill="1" applyFont="1"/>
    <xf borderId="1" fillId="3" fontId="3" numFmtId="0" xfId="0" applyBorder="1" applyFill="1" applyFont="1"/>
    <xf borderId="1" fillId="4" fontId="1" numFmtId="0" xfId="0" applyBorder="1" applyFill="1" applyFont="1"/>
    <xf borderId="1" fillId="4" fontId="1" numFmtId="164" xfId="0" applyAlignment="1" applyBorder="1" applyFill="1" applyFont="1" applyNumberFormat="1">
      <alignment horizontal="left"/>
    </xf>
    <xf borderId="0" fillId="0" fontId="2" numFmtId="0" xfId="0" applyFont="1"/>
    <xf borderId="0" fillId="0" fontId="4" numFmtId="0" xfId="0" applyAlignment="1" applyFont="1">
      <alignment vertical="center"/>
    </xf>
    <xf borderId="1" fillId="2" fontId="2" numFmtId="0" xfId="0" applyBorder="1" applyFill="1" applyFont="1"/>
    <xf borderId="0" fillId="0" fontId="2" numFmtId="0" xfId="0" applyAlignment="1" applyFont="1">
      <alignment shrinkToFit="0" wrapText="1"/>
    </xf>
    <xf borderId="0" fillId="0" fontId="4" numFmtId="0" xfId="0" applyFont="1"/>
    <xf borderId="0" fillId="0" fontId="2" numFmtId="164" xfId="0" applyFont="1" applyNumberFormat="1"/>
    <xf borderId="1" fillId="2" fontId="2" numFmtId="164" xfId="0" applyBorder="1" applyFill="1" applyFont="1" applyNumberFormat="1"/>
    <xf borderId="0" fillId="0" fontId="5" numFmtId="0" xfId="0" applyFont="1"/>
    <xf borderId="0" fillId="0" fontId="5" numFmtId="164" xfId="0" applyAlignment="1" applyFont="1" applyNumberFormat="1">
      <alignment horizontal="left"/>
    </xf>
    <xf borderId="1" fillId="2" fontId="5" numFmtId="0" xfId="0" applyAlignment="1" applyBorder="1" applyFill="1" applyFont="1">
      <alignment horizontal="left"/>
    </xf>
    <xf borderId="0" fillId="0" fontId="2" numFmtId="164" xfId="0" applyAlignment="1" applyFont="1" applyNumberFormat="1">
      <alignment horizontal="left"/>
    </xf>
    <xf borderId="1" fillId="2" fontId="2" numFmtId="164" xfId="0" applyAlignment="1" applyBorder="1" applyFill="1" applyFont="1" applyNumberFormat="1">
      <alignment horizontal="left"/>
    </xf>
    <xf borderId="0" fillId="0" fontId="1" numFmtId="0" xfId="0" applyAlignment="1" applyFont="1">
      <alignment horizontal="left"/>
    </xf>
    <xf borderId="1" fillId="2" fontId="1" numFmtId="164" xfId="0" applyAlignment="1" applyBorder="1" applyFill="1" applyFont="1" applyNumberFormat="1">
      <alignment horizontal="left"/>
    </xf>
    <xf borderId="1" fillId="2" fontId="5" numFmtId="0" xfId="0" applyBorder="1" applyFill="1" applyFont="1"/>
    <xf borderId="1" fillId="2" fontId="4" numFmtId="0" xfId="0" applyAlignment="1" applyBorder="1" applyFill="1" applyFont="1">
      <alignment horizontal="left"/>
    </xf>
    <xf borderId="0" fillId="0" fontId="4" numFmtId="0" xfId="0" applyAlignment="1" applyFont="1">
      <alignment horizontal="left"/>
    </xf>
    <xf borderId="1" fillId="2" fontId="4" numFmtId="164" xfId="0" applyAlignment="1" applyBorder="1" applyFill="1" applyFont="1" applyNumberFormat="1">
      <alignment horizontal="left"/>
    </xf>
    <xf borderId="0" fillId="0" fontId="4" numFmtId="164" xfId="0" applyAlignment="1" applyFont="1" applyNumberFormat="1">
      <alignment horizontal="left"/>
    </xf>
    <xf borderId="1" fillId="4" fontId="2" numFmtId="0" xfId="0" applyBorder="1" applyFill="1" applyFont="1"/>
    <xf borderId="1" fillId="4" fontId="2" numFmtId="164" xfId="0" applyAlignment="1" applyBorder="1" applyFill="1" applyFont="1" applyNumberFormat="1">
      <alignment horizontal="left"/>
    </xf>
    <xf borderId="0" fillId="0" fontId="2" numFmtId="0" xfId="0" applyAlignment="1" applyFont="1">
      <alignment horizontal="left"/>
    </xf>
    <xf borderId="1" fillId="2" fontId="4" numFmtId="0" xfId="0" applyBorder="1" applyFill="1" applyFont="1"/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00150" cy="581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00150" cy="581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xSplit="3.0" ySplit="2.0" topLeftCell="D3" activePane="bottomRight" state="frozen"/>
      <selection activeCell="D1" sqref="D1" pane="topRight"/>
      <selection activeCell="A3" sqref="A3" pane="bottomLeft"/>
      <selection activeCell="D3" sqref="D3" pane="bottomRight"/>
    </sheetView>
  </sheetViews>
  <sheetFormatPr customHeight="1" defaultColWidth="12.63" defaultRowHeight="15.0"/>
  <cols>
    <col customWidth="1" min="1" max="1" width="19.13"/>
    <col customWidth="1" min="2" max="2" width="10.38"/>
    <col customWidth="1" min="3" max="3" width="44.0"/>
    <col customWidth="1" min="4" max="4" width="21.13"/>
    <col customWidth="1" min="5" max="5" width="6.63"/>
    <col customWidth="1" min="6" max="6" width="24.75"/>
    <col customWidth="1" min="7" max="7" width="25.75"/>
    <col customWidth="1" min="8" max="8" width="8.25"/>
    <col customWidth="1" min="9" max="10" width="23.75"/>
    <col customWidth="1" min="11" max="11" width="8.25"/>
    <col customWidth="1" min="12" max="35" width="23.75"/>
  </cols>
  <sheetData>
    <row r="1" ht="45.75" customHeight="1">
      <c r="A1" s="8"/>
      <c r="B1" s="9" t="s">
        <v>15</v>
      </c>
      <c r="D1" s="8"/>
      <c r="E1" s="10"/>
      <c r="F1" s="8"/>
      <c r="G1" s="11"/>
      <c r="H1" s="10"/>
      <c r="I1" s="8"/>
      <c r="J1" s="8"/>
      <c r="K1" s="10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</row>
    <row r="2" ht="15.75" customHeight="1">
      <c r="A2" s="8"/>
      <c r="B2" s="8"/>
      <c r="C2" s="8"/>
      <c r="D2" s="12" t="s">
        <v>25</v>
      </c>
      <c r="E2" s="10"/>
      <c r="F2" s="8" t="s">
        <v>27</v>
      </c>
      <c r="G2" s="8" t="s">
        <v>28</v>
      </c>
      <c r="H2" s="10"/>
      <c r="I2" s="8" t="s">
        <v>30</v>
      </c>
      <c r="J2" s="8" t="s">
        <v>4</v>
      </c>
      <c r="K2" s="10"/>
      <c r="L2" s="8" t="s">
        <v>5</v>
      </c>
      <c r="M2" s="8" t="s">
        <v>6</v>
      </c>
      <c r="N2" s="8" t="s">
        <v>7</v>
      </c>
      <c r="O2" s="8" t="s">
        <v>8</v>
      </c>
      <c r="P2" s="8" t="s">
        <v>9</v>
      </c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</row>
    <row r="3" ht="15.7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</row>
    <row r="4" ht="15.75" customHeight="1">
      <c r="A4" s="8"/>
      <c r="B4" s="8"/>
      <c r="C4" s="8" t="s">
        <v>12</v>
      </c>
      <c r="D4" s="13"/>
      <c r="E4" s="14"/>
      <c r="F4" s="13" t="s">
        <v>42</v>
      </c>
      <c r="G4" s="13" t="s">
        <v>42</v>
      </c>
      <c r="H4" s="10"/>
      <c r="I4" s="13"/>
      <c r="J4" s="13" t="s">
        <v>13</v>
      </c>
      <c r="K4" s="10"/>
      <c r="L4" s="13"/>
      <c r="M4" s="13"/>
      <c r="N4" s="13"/>
      <c r="O4" s="13"/>
      <c r="P4" s="13"/>
      <c r="Q4" s="8"/>
      <c r="R4" s="8">
        <f>11+5+3+3+5+5+5+5+5+6+2+1+1+1</f>
        <v>58</v>
      </c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</row>
    <row r="5" ht="15.75" customHeight="1">
      <c r="A5" s="8"/>
      <c r="B5" s="8"/>
      <c r="C5" s="8" t="s">
        <v>14</v>
      </c>
      <c r="D5" s="18">
        <v>11000.0</v>
      </c>
      <c r="E5" s="19"/>
      <c r="F5" s="18">
        <v>12569.0</v>
      </c>
      <c r="G5" s="18">
        <v>11000.0</v>
      </c>
      <c r="H5" s="10"/>
      <c r="I5" s="18">
        <v>12025.0</v>
      </c>
      <c r="J5" s="18">
        <v>11000.0</v>
      </c>
      <c r="K5" s="10"/>
      <c r="L5" s="18">
        <v>11507.66</v>
      </c>
      <c r="M5" s="18">
        <v>15000.0</v>
      </c>
      <c r="N5" s="18">
        <v>11984.38</v>
      </c>
      <c r="O5" s="18">
        <v>15000.0</v>
      </c>
      <c r="P5" s="18">
        <v>20734.25</v>
      </c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</row>
    <row r="6" ht="15.75" customHeight="1">
      <c r="A6" s="8"/>
      <c r="B6" s="8"/>
      <c r="C6" s="8" t="s">
        <v>16</v>
      </c>
      <c r="D6" s="18">
        <v>0.0</v>
      </c>
      <c r="E6" s="19"/>
      <c r="F6" s="18">
        <v>120.0</v>
      </c>
      <c r="G6" s="18">
        <v>200.0</v>
      </c>
      <c r="H6" s="10"/>
      <c r="I6" s="18">
        <v>536.84</v>
      </c>
      <c r="J6" s="18">
        <v>850.0</v>
      </c>
      <c r="K6" s="10"/>
      <c r="L6" s="18">
        <v>866.84</v>
      </c>
      <c r="M6" s="18">
        <v>750.0</v>
      </c>
      <c r="N6" s="18">
        <v>610.0</v>
      </c>
      <c r="O6" s="18">
        <v>750.0</v>
      </c>
      <c r="P6" s="18">
        <v>508.73</v>
      </c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</row>
    <row r="7" ht="15.75" customHeight="1">
      <c r="A7" s="8"/>
      <c r="B7" s="8"/>
      <c r="C7" s="8" t="s">
        <v>17</v>
      </c>
      <c r="D7" s="18"/>
      <c r="E7" s="19"/>
      <c r="F7" s="18">
        <v>12332.5</v>
      </c>
      <c r="G7" s="18">
        <v>12000.0</v>
      </c>
      <c r="H7" s="10"/>
      <c r="I7" s="18">
        <v>13348.09</v>
      </c>
      <c r="J7" s="18">
        <v>17000.0</v>
      </c>
      <c r="K7" s="10"/>
      <c r="L7" s="18">
        <v>17531.81</v>
      </c>
      <c r="M7" s="18">
        <v>10000.0</v>
      </c>
      <c r="N7" s="18">
        <v>11002.31</v>
      </c>
      <c r="O7" s="18">
        <v>10000.0</v>
      </c>
      <c r="P7" s="18">
        <v>11871.86</v>
      </c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</row>
    <row r="8" ht="15.75" customHeight="1">
      <c r="A8" s="8"/>
      <c r="B8" s="8"/>
      <c r="C8" s="8" t="s">
        <v>18</v>
      </c>
      <c r="D8" s="18"/>
      <c r="E8" s="19"/>
      <c r="F8" s="18">
        <v>0.0</v>
      </c>
      <c r="G8" s="18">
        <v>0.0</v>
      </c>
      <c r="H8" s="10"/>
      <c r="I8" s="18"/>
      <c r="J8" s="18">
        <v>0.0</v>
      </c>
      <c r="K8" s="10"/>
      <c r="L8" s="18"/>
      <c r="M8" s="18" t="s">
        <v>13</v>
      </c>
      <c r="N8" s="18">
        <v>450.7</v>
      </c>
      <c r="O8" s="18"/>
      <c r="P8" s="1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</row>
    <row r="9" ht="15.75" customHeight="1">
      <c r="A9" s="8"/>
      <c r="B9" s="8"/>
      <c r="C9" s="8" t="s">
        <v>19</v>
      </c>
      <c r="D9" s="18">
        <v>600.0</v>
      </c>
      <c r="E9" s="19"/>
      <c r="F9" s="18">
        <v>782.89</v>
      </c>
      <c r="G9" s="18">
        <v>1200.0</v>
      </c>
      <c r="H9" s="10"/>
      <c r="I9" s="18">
        <v>1163.6</v>
      </c>
      <c r="J9" s="18">
        <v>1200.0</v>
      </c>
      <c r="K9" s="10"/>
      <c r="L9" s="18">
        <v>1510.37</v>
      </c>
      <c r="M9" s="18">
        <v>2000.0</v>
      </c>
      <c r="N9" s="18">
        <v>996.71</v>
      </c>
      <c r="O9" s="18">
        <v>2000.0</v>
      </c>
      <c r="P9" s="18">
        <v>1708.65</v>
      </c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</row>
    <row r="10" ht="15.75" customHeight="1">
      <c r="A10" s="8"/>
      <c r="B10" s="8"/>
      <c r="C10" s="8" t="s">
        <v>20</v>
      </c>
      <c r="D10" s="18">
        <v>0.0</v>
      </c>
      <c r="E10" s="19"/>
      <c r="F10" s="18">
        <v>0.0</v>
      </c>
      <c r="G10" s="18">
        <v>0.0</v>
      </c>
      <c r="H10" s="10"/>
      <c r="I10" s="18">
        <v>2500.0</v>
      </c>
      <c r="J10" s="18">
        <v>2500.0</v>
      </c>
      <c r="K10" s="10"/>
      <c r="L10" s="18">
        <v>2500.0</v>
      </c>
      <c r="M10" s="18">
        <v>2500.0</v>
      </c>
      <c r="N10" s="18">
        <v>2000.0</v>
      </c>
      <c r="O10" s="18">
        <v>1000.0</v>
      </c>
      <c r="P10" s="18">
        <v>1000.0</v>
      </c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ht="15.75" customHeight="1">
      <c r="A11" s="8"/>
      <c r="B11" s="8"/>
      <c r="C11" s="8" t="s">
        <v>21</v>
      </c>
      <c r="D11" s="18">
        <v>5000.0</v>
      </c>
      <c r="E11" s="19"/>
      <c r="F11" s="18">
        <v>7138.02</v>
      </c>
      <c r="G11" s="18">
        <v>4000.0</v>
      </c>
      <c r="H11" s="10"/>
      <c r="I11" s="18">
        <v>6768.69</v>
      </c>
      <c r="J11" s="18">
        <v>0.0</v>
      </c>
      <c r="K11" s="10"/>
      <c r="L11" s="18">
        <v>115.0</v>
      </c>
      <c r="M11" s="18">
        <v>1500.0</v>
      </c>
      <c r="N11" s="18" t="s">
        <v>13</v>
      </c>
      <c r="O11" s="18">
        <v>3000.0</v>
      </c>
      <c r="P11" s="18">
        <v>5744.03</v>
      </c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ht="15.75" customHeight="1">
      <c r="A12" s="8"/>
      <c r="B12" s="8"/>
      <c r="C12" s="8" t="s">
        <v>22</v>
      </c>
      <c r="D12" s="18"/>
      <c r="E12" s="19"/>
      <c r="F12" s="18">
        <v>0.0</v>
      </c>
      <c r="G12" s="18">
        <v>0.0</v>
      </c>
      <c r="H12" s="10"/>
      <c r="I12" s="18">
        <v>3020.49</v>
      </c>
      <c r="J12" s="18">
        <v>2000.0</v>
      </c>
      <c r="K12" s="10"/>
      <c r="L12" s="18">
        <v>1597.03</v>
      </c>
      <c r="M12" s="18">
        <v>1000.0</v>
      </c>
      <c r="N12" s="18"/>
      <c r="O12" s="18"/>
      <c r="P12" s="1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ht="15.75" customHeight="1">
      <c r="A13" s="8"/>
      <c r="B13" s="8"/>
      <c r="C13" s="8" t="s">
        <v>23</v>
      </c>
      <c r="D13" s="18">
        <v>2500.0</v>
      </c>
      <c r="E13" s="19"/>
      <c r="F13" s="18">
        <v>2515.0</v>
      </c>
      <c r="G13" s="18">
        <v>2500.0</v>
      </c>
      <c r="H13" s="10"/>
      <c r="I13" s="18">
        <v>2460.0</v>
      </c>
      <c r="J13" s="18">
        <v>3375.0</v>
      </c>
      <c r="K13" s="10"/>
      <c r="L13" s="18">
        <v>4497.63</v>
      </c>
      <c r="M13" s="18">
        <v>3500.0</v>
      </c>
      <c r="N13" s="18">
        <v>3390.0</v>
      </c>
      <c r="O13" s="18">
        <v>3000.0</v>
      </c>
      <c r="P13" s="18" t="s">
        <v>13</v>
      </c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ht="15.75" customHeight="1">
      <c r="A14" s="8"/>
      <c r="B14" s="8"/>
      <c r="C14" s="8" t="s">
        <v>69</v>
      </c>
      <c r="D14" s="18">
        <v>2000.0</v>
      </c>
      <c r="E14" s="19"/>
      <c r="F14" s="18">
        <v>2263.0</v>
      </c>
      <c r="G14" s="18">
        <v>1500.0</v>
      </c>
      <c r="H14" s="10"/>
      <c r="I14" s="18">
        <v>1803.95</v>
      </c>
      <c r="J14" s="18">
        <v>1800.0</v>
      </c>
      <c r="K14" s="10"/>
      <c r="L14" s="18">
        <v>1815.0</v>
      </c>
      <c r="M14" s="18">
        <v>500.0</v>
      </c>
      <c r="N14" s="18">
        <v>3389.86</v>
      </c>
      <c r="O14" s="18">
        <v>2000.0</v>
      </c>
      <c r="P14" s="18" t="s">
        <v>13</v>
      </c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ht="15.75" customHeight="1">
      <c r="A15" s="8"/>
      <c r="B15" s="8"/>
      <c r="C15" s="8" t="s">
        <v>26</v>
      </c>
      <c r="D15" s="18"/>
      <c r="E15" s="19"/>
      <c r="F15" s="18">
        <v>0.0</v>
      </c>
      <c r="G15" s="18">
        <v>0.0</v>
      </c>
      <c r="H15" s="10"/>
      <c r="I15" s="18"/>
      <c r="J15" s="18">
        <v>0.0</v>
      </c>
      <c r="K15" s="10"/>
      <c r="L15" s="18">
        <v>1064.1</v>
      </c>
      <c r="M15" s="18" t="s">
        <v>13</v>
      </c>
      <c r="N15" s="18" t="s">
        <v>13</v>
      </c>
      <c r="O15" s="18">
        <v>2000.0</v>
      </c>
      <c r="P15" s="18">
        <v>2165.8</v>
      </c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ht="15.75" customHeight="1">
      <c r="A16" s="8"/>
      <c r="B16" s="8"/>
      <c r="C16" s="8" t="s">
        <v>29</v>
      </c>
      <c r="D16" s="18"/>
      <c r="E16" s="19"/>
      <c r="F16" s="18">
        <v>0.0</v>
      </c>
      <c r="G16" s="18">
        <v>0.0</v>
      </c>
      <c r="H16" s="10"/>
      <c r="I16" s="18">
        <v>800.0</v>
      </c>
      <c r="J16" s="18">
        <v>600.0</v>
      </c>
      <c r="K16" s="10"/>
      <c r="L16" s="18" t="s">
        <v>13</v>
      </c>
      <c r="M16" s="18" t="s">
        <v>13</v>
      </c>
      <c r="N16" s="18" t="s">
        <v>13</v>
      </c>
      <c r="O16" s="18" t="s">
        <v>13</v>
      </c>
      <c r="P16" s="18" t="s">
        <v>13</v>
      </c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ht="15.75" customHeight="1">
      <c r="A17" s="8"/>
      <c r="B17" s="8"/>
      <c r="C17" s="8" t="s">
        <v>31</v>
      </c>
      <c r="D17" s="18">
        <v>1500.0</v>
      </c>
      <c r="E17" s="19"/>
      <c r="F17" s="18">
        <v>1624.33</v>
      </c>
      <c r="G17" s="18">
        <v>1500.0</v>
      </c>
      <c r="H17" s="10"/>
      <c r="I17" s="18">
        <v>2061.1</v>
      </c>
      <c r="J17" s="18">
        <v>1500.0</v>
      </c>
      <c r="K17" s="10"/>
      <c r="L17" s="18">
        <v>1603.99</v>
      </c>
      <c r="M17" s="18">
        <v>2500.0</v>
      </c>
      <c r="N17" s="18">
        <v>2046.7</v>
      </c>
      <c r="O17" s="18">
        <v>5000.0</v>
      </c>
      <c r="P17" s="18">
        <v>8081.76</v>
      </c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ht="15.75" customHeight="1">
      <c r="A18" s="8"/>
      <c r="B18" s="8"/>
      <c r="C18" s="8" t="s">
        <v>85</v>
      </c>
      <c r="D18" s="18">
        <v>8000.0</v>
      </c>
      <c r="E18" s="19"/>
      <c r="F18" s="18"/>
      <c r="G18" s="18"/>
      <c r="H18" s="10"/>
      <c r="I18" s="18"/>
      <c r="J18" s="18"/>
      <c r="K18" s="10"/>
      <c r="L18" s="18"/>
      <c r="M18" s="18"/>
      <c r="N18" s="18"/>
      <c r="O18" s="18"/>
      <c r="P18" s="1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ht="15.75" customHeight="1">
      <c r="A19" s="8"/>
      <c r="B19" s="8"/>
      <c r="C19" s="8" t="s">
        <v>87</v>
      </c>
      <c r="D19" s="18"/>
      <c r="E19" s="19"/>
      <c r="F19" s="18"/>
      <c r="G19" s="18"/>
      <c r="H19" s="10"/>
      <c r="I19" s="18"/>
      <c r="J19" s="18"/>
      <c r="K19" s="10"/>
      <c r="L19" s="18"/>
      <c r="M19" s="18"/>
      <c r="N19" s="18"/>
      <c r="O19" s="18"/>
      <c r="P19" s="1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ht="15.75" customHeight="1">
      <c r="A20" s="8"/>
      <c r="B20" s="8"/>
      <c r="C20" s="8" t="s">
        <v>32</v>
      </c>
      <c r="D20" s="18">
        <v>16000.0</v>
      </c>
      <c r="E20" s="19"/>
      <c r="F20" s="18">
        <v>13989.5</v>
      </c>
      <c r="G20" s="18">
        <v>17000.0</v>
      </c>
      <c r="H20" s="10"/>
      <c r="I20" s="18">
        <v>18440.0</v>
      </c>
      <c r="J20" s="18">
        <v>20000.0</v>
      </c>
      <c r="K20" s="10"/>
      <c r="L20" s="18">
        <v>22112.45</v>
      </c>
      <c r="M20" s="18">
        <v>20000.0</v>
      </c>
      <c r="N20" s="18">
        <v>22152.0</v>
      </c>
      <c r="O20" s="18">
        <v>15000.0</v>
      </c>
      <c r="P20" s="18">
        <v>28147.03</v>
      </c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ht="15.75" customHeight="1">
      <c r="A21" s="8"/>
      <c r="B21" s="8"/>
      <c r="C21" s="8" t="s">
        <v>33</v>
      </c>
      <c r="D21" s="18"/>
      <c r="E21" s="19"/>
      <c r="F21" s="18">
        <v>0.0</v>
      </c>
      <c r="G21" s="18">
        <v>0.0</v>
      </c>
      <c r="H21" s="10"/>
      <c r="I21" s="18">
        <v>950.0</v>
      </c>
      <c r="J21" s="18">
        <v>1000.0</v>
      </c>
      <c r="K21" s="10"/>
      <c r="L21" s="18">
        <v>1100.0</v>
      </c>
      <c r="M21" s="18">
        <v>1000.0</v>
      </c>
      <c r="N21" s="18" t="s">
        <v>13</v>
      </c>
      <c r="O21" s="18">
        <v>1500.0</v>
      </c>
      <c r="P21" s="18">
        <v>1000.0</v>
      </c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ht="15.75" customHeight="1">
      <c r="A22" s="8"/>
      <c r="B22" s="8"/>
      <c r="C22" s="8" t="s">
        <v>89</v>
      </c>
      <c r="D22" s="18">
        <v>1500.0</v>
      </c>
      <c r="E22" s="19"/>
      <c r="F22" s="18">
        <v>1551.0</v>
      </c>
      <c r="G22" s="18">
        <v>1500.0</v>
      </c>
      <c r="H22" s="10"/>
      <c r="I22" s="18">
        <v>1639.0</v>
      </c>
      <c r="J22" s="18">
        <v>1500.0</v>
      </c>
      <c r="K22" s="10"/>
      <c r="L22" s="18">
        <v>1621.61</v>
      </c>
      <c r="M22" s="18">
        <v>1500.0</v>
      </c>
      <c r="N22" s="18">
        <v>786.1</v>
      </c>
      <c r="O22" s="18">
        <v>1500.0</v>
      </c>
      <c r="P22" s="18">
        <v>1652.83</v>
      </c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ht="24.75" hidden="1" customHeight="1">
      <c r="A23" s="8"/>
      <c r="B23" s="8"/>
      <c r="C23" s="8" t="s">
        <v>36</v>
      </c>
      <c r="D23" s="18"/>
      <c r="E23" s="19"/>
      <c r="F23" s="18">
        <v>0.0</v>
      </c>
      <c r="G23" s="18">
        <v>0.0</v>
      </c>
      <c r="H23" s="10"/>
      <c r="I23" s="18">
        <v>0.0</v>
      </c>
      <c r="J23" s="18">
        <v>0.0</v>
      </c>
      <c r="K23" s="10"/>
      <c r="L23" s="18">
        <v>32.32</v>
      </c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ht="15.75" customHeight="1">
      <c r="A24" s="8"/>
      <c r="B24" s="8"/>
      <c r="C24" s="8" t="s">
        <v>37</v>
      </c>
      <c r="D24" s="18"/>
      <c r="E24" s="19"/>
      <c r="F24" s="18">
        <v>0.0</v>
      </c>
      <c r="G24" s="18">
        <v>0.0</v>
      </c>
      <c r="H24" s="10"/>
      <c r="I24" s="18">
        <v>0.0</v>
      </c>
      <c r="J24" s="8" t="s">
        <v>42</v>
      </c>
      <c r="K24" s="10"/>
      <c r="L24" s="18">
        <v>495.0</v>
      </c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</row>
    <row r="25" ht="15.75" customHeight="1">
      <c r="A25" s="8"/>
      <c r="B25" s="8"/>
      <c r="C25" s="8" t="s">
        <v>38</v>
      </c>
      <c r="D25" s="18"/>
      <c r="E25" s="19"/>
      <c r="F25" s="18">
        <v>0.0</v>
      </c>
      <c r="G25" s="18">
        <v>0.0</v>
      </c>
      <c r="H25" s="10"/>
      <c r="I25" s="18">
        <v>0.0</v>
      </c>
      <c r="J25" s="8" t="s">
        <v>42</v>
      </c>
      <c r="K25" s="10"/>
      <c r="L25" s="18">
        <v>50.0</v>
      </c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</row>
    <row r="26" ht="15.75" customHeight="1">
      <c r="A26" s="8"/>
      <c r="B26" s="8"/>
      <c r="C26" s="8" t="s">
        <v>39</v>
      </c>
      <c r="D26" s="18">
        <f>100-100</f>
        <v>0</v>
      </c>
      <c r="E26" s="19"/>
      <c r="F26" s="18">
        <v>1000.0</v>
      </c>
      <c r="G26" s="18">
        <v>0.0</v>
      </c>
      <c r="H26" s="10"/>
      <c r="I26" s="18"/>
      <c r="J26" s="18">
        <v>0.0</v>
      </c>
      <c r="K26" s="10"/>
      <c r="L26" s="18">
        <v>205.0</v>
      </c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</row>
    <row r="27" ht="15.75" customHeight="1">
      <c r="A27" s="8"/>
      <c r="B27" s="8"/>
      <c r="C27" s="8" t="s">
        <v>92</v>
      </c>
      <c r="D27" s="18">
        <v>5000.0</v>
      </c>
      <c r="E27" s="19"/>
      <c r="F27" s="18">
        <v>4723.56</v>
      </c>
      <c r="G27" s="18"/>
      <c r="H27" s="10"/>
      <c r="I27" s="18"/>
      <c r="J27" s="18"/>
      <c r="K27" s="10"/>
      <c r="L27" s="1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</row>
    <row r="28" ht="15.75" customHeight="1">
      <c r="A28" s="8"/>
      <c r="B28" s="8"/>
      <c r="C28" s="8" t="s">
        <v>40</v>
      </c>
      <c r="D28" s="18"/>
      <c r="E28" s="19"/>
      <c r="F28" s="18">
        <v>0.0</v>
      </c>
      <c r="G28" s="18">
        <v>0.0</v>
      </c>
      <c r="H28" s="10"/>
      <c r="I28" s="18">
        <v>7193.9</v>
      </c>
      <c r="J28" s="18">
        <v>0.0</v>
      </c>
      <c r="K28" s="10"/>
      <c r="L28" s="18">
        <v>7889.29</v>
      </c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</row>
    <row r="29" ht="15.75" customHeight="1">
      <c r="A29" s="8"/>
      <c r="B29" s="8"/>
      <c r="C29" s="8" t="s">
        <v>55</v>
      </c>
      <c r="D29" s="18">
        <v>0.0</v>
      </c>
      <c r="E29" s="19"/>
      <c r="F29" s="18">
        <v>0.0</v>
      </c>
      <c r="G29" s="18">
        <f>50*10</f>
        <v>500</v>
      </c>
      <c r="H29" s="23"/>
      <c r="I29" s="18"/>
      <c r="J29" s="24"/>
      <c r="K29" s="23"/>
      <c r="L29" s="24"/>
      <c r="M29" s="24"/>
      <c r="N29" s="24"/>
      <c r="O29" s="24"/>
      <c r="P29" s="24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</row>
    <row r="30" ht="15.75" customHeight="1">
      <c r="A30" s="8"/>
      <c r="B30" s="8"/>
      <c r="C30" s="8" t="s">
        <v>34</v>
      </c>
      <c r="D30" s="18">
        <v>0.0</v>
      </c>
      <c r="E30" s="19"/>
      <c r="F30" s="18">
        <v>0.0</v>
      </c>
      <c r="G30" s="18">
        <v>0.0</v>
      </c>
      <c r="H30" s="23"/>
      <c r="I30" s="18">
        <v>162.3</v>
      </c>
      <c r="J30" s="24">
        <v>0.0</v>
      </c>
      <c r="K30" s="23"/>
      <c r="L30" s="24"/>
      <c r="M30" s="24"/>
      <c r="N30" s="24"/>
      <c r="O30" s="24"/>
      <c r="P30" s="24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</row>
    <row r="31" ht="15.75" customHeight="1">
      <c r="A31" s="8"/>
      <c r="B31" s="8"/>
      <c r="C31" s="8" t="s">
        <v>93</v>
      </c>
      <c r="D31" s="18"/>
      <c r="E31" s="19"/>
      <c r="F31" s="18">
        <v>0.0</v>
      </c>
      <c r="G31" s="18">
        <v>0.0</v>
      </c>
      <c r="H31" s="23"/>
      <c r="I31" s="18">
        <v>550.45</v>
      </c>
      <c r="J31" s="24">
        <v>0.0</v>
      </c>
      <c r="K31" s="23"/>
      <c r="L31" s="24"/>
      <c r="M31" s="24"/>
      <c r="N31" s="24"/>
      <c r="O31" s="24"/>
      <c r="P31" s="24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</row>
    <row r="32" ht="15.75" customHeight="1">
      <c r="A32" s="8"/>
      <c r="B32" s="8"/>
      <c r="C32" s="8" t="s">
        <v>94</v>
      </c>
      <c r="D32" s="18">
        <v>100.0</v>
      </c>
      <c r="E32" s="19"/>
      <c r="F32" s="18">
        <v>489.67</v>
      </c>
      <c r="G32" s="18">
        <v>0.0</v>
      </c>
      <c r="H32" s="23"/>
      <c r="I32" s="18">
        <v>315.0</v>
      </c>
      <c r="J32" s="24">
        <v>0.0</v>
      </c>
      <c r="K32" s="23"/>
      <c r="L32" s="24"/>
      <c r="M32" s="24"/>
      <c r="N32" s="24"/>
      <c r="O32" s="24"/>
      <c r="P32" s="24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</row>
    <row r="33" ht="15.75" customHeight="1">
      <c r="A33" s="8"/>
      <c r="B33" s="8"/>
      <c r="C33" s="8" t="s">
        <v>95</v>
      </c>
      <c r="D33" s="18">
        <v>400.0</v>
      </c>
      <c r="E33" s="25"/>
      <c r="F33" s="18">
        <v>550.0</v>
      </c>
      <c r="G33" s="26"/>
      <c r="H33" s="23"/>
      <c r="I33" s="26"/>
      <c r="J33" s="26"/>
      <c r="K33" s="23"/>
      <c r="L33" s="26"/>
      <c r="M33" s="26"/>
      <c r="N33" s="26"/>
      <c r="O33" s="26"/>
      <c r="P33" s="26"/>
      <c r="Q33" s="8"/>
      <c r="R33" s="13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</row>
    <row r="34" ht="15.75" customHeight="1">
      <c r="A34" s="8"/>
      <c r="B34" s="8"/>
      <c r="C34" s="8" t="s">
        <v>96</v>
      </c>
      <c r="D34" s="18">
        <v>400.0</v>
      </c>
      <c r="E34" s="26"/>
      <c r="F34" s="26"/>
      <c r="G34" s="26"/>
      <c r="H34" s="23"/>
      <c r="I34" s="26"/>
      <c r="J34" s="26"/>
      <c r="K34" s="23"/>
      <c r="L34" s="26"/>
      <c r="M34" s="26"/>
      <c r="N34" s="26"/>
      <c r="O34" s="26"/>
      <c r="P34" s="26"/>
      <c r="Q34" s="8"/>
      <c r="R34" s="13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</row>
    <row r="35" ht="15.75" customHeight="1">
      <c r="A35" s="8"/>
      <c r="B35" s="8"/>
      <c r="C35" s="8" t="s">
        <v>97</v>
      </c>
      <c r="D35" s="18">
        <f>5*250</f>
        <v>1250</v>
      </c>
      <c r="E35" s="26"/>
      <c r="F35" s="26"/>
      <c r="G35" s="26"/>
      <c r="H35" s="23"/>
      <c r="I35" s="26"/>
      <c r="J35" s="26"/>
      <c r="K35" s="23"/>
      <c r="L35" s="26"/>
      <c r="M35" s="26"/>
      <c r="N35" s="26"/>
      <c r="O35" s="26"/>
      <c r="P35" s="26"/>
      <c r="Q35" s="8"/>
      <c r="R35" s="13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</row>
    <row r="36" ht="15.75" customHeight="1">
      <c r="A36" s="8"/>
      <c r="B36" s="8"/>
      <c r="C36" s="12" t="s">
        <v>41</v>
      </c>
      <c r="D36" s="26">
        <f>SUM(D5:D35)</f>
        <v>55250</v>
      </c>
      <c r="E36" s="25"/>
      <c r="F36" s="26">
        <f>SUM(F5:F35)</f>
        <v>61648.47</v>
      </c>
      <c r="G36" s="26">
        <f>SUM(G5:G32)</f>
        <v>52900</v>
      </c>
      <c r="H36" s="23"/>
      <c r="I36" s="26">
        <f>SUM(I5:I32)</f>
        <v>75738.41</v>
      </c>
      <c r="J36" s="26">
        <f>SUM(J5:J28)</f>
        <v>64325</v>
      </c>
      <c r="K36" s="23"/>
      <c r="L36" s="26">
        <f t="shared" ref="L36:P36" si="1">SUM(L5:L28)</f>
        <v>78115.1</v>
      </c>
      <c r="M36" s="26">
        <f t="shared" si="1"/>
        <v>61750</v>
      </c>
      <c r="N36" s="26">
        <f t="shared" si="1"/>
        <v>58808.76</v>
      </c>
      <c r="O36" s="26">
        <f t="shared" si="1"/>
        <v>61750</v>
      </c>
      <c r="P36" s="26">
        <f t="shared" si="1"/>
        <v>82614.94</v>
      </c>
      <c r="Q36" s="8"/>
      <c r="R36" s="13">
        <f>I36-75738.41</f>
        <v>0</v>
      </c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</row>
    <row r="37" ht="15.75" customHeight="1">
      <c r="A37" s="5" t="s">
        <v>3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</row>
    <row r="38" ht="15.75" customHeight="1">
      <c r="A38" s="27"/>
      <c r="B38" s="27" t="s">
        <v>43</v>
      </c>
      <c r="C38" s="27"/>
      <c r="D38" s="27"/>
      <c r="E38" s="27"/>
      <c r="F38" s="27"/>
      <c r="G38" s="27"/>
      <c r="H38" s="28"/>
      <c r="I38" s="27"/>
      <c r="J38" s="27"/>
      <c r="K38" s="28"/>
      <c r="L38" s="27"/>
      <c r="M38" s="27"/>
      <c r="N38" s="27"/>
      <c r="O38" s="27"/>
      <c r="P38" s="27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</row>
    <row r="39" ht="15.75" customHeight="1">
      <c r="A39" s="8"/>
      <c r="B39" s="8"/>
      <c r="C39" s="8" t="s">
        <v>44</v>
      </c>
      <c r="D39" s="18">
        <v>0.0</v>
      </c>
      <c r="E39" s="19"/>
      <c r="F39" s="18">
        <v>7284.58</v>
      </c>
      <c r="G39" s="18">
        <v>8000.0</v>
      </c>
      <c r="H39" s="10"/>
      <c r="I39" s="18">
        <v>7322.4</v>
      </c>
      <c r="J39" s="18">
        <v>8000.0</v>
      </c>
      <c r="K39" s="10"/>
      <c r="L39" s="18">
        <v>7789.54</v>
      </c>
      <c r="M39" s="18">
        <v>7000.0</v>
      </c>
      <c r="N39" s="18">
        <v>7820.98</v>
      </c>
      <c r="O39" s="18">
        <v>6000.0</v>
      </c>
      <c r="P39" s="18">
        <v>4230.17</v>
      </c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</row>
    <row r="40" ht="15.75" customHeight="1">
      <c r="A40" s="8"/>
      <c r="B40" s="8"/>
      <c r="C40" s="8" t="s">
        <v>47</v>
      </c>
      <c r="D40" s="18">
        <v>0.0</v>
      </c>
      <c r="E40" s="19"/>
      <c r="F40" s="18"/>
      <c r="G40" s="18">
        <v>150.0</v>
      </c>
      <c r="H40" s="10"/>
      <c r="I40" s="18">
        <v>1336.5</v>
      </c>
      <c r="J40" s="18">
        <v>1500.0</v>
      </c>
      <c r="K40" s="10"/>
      <c r="L40" s="18">
        <v>1787.9</v>
      </c>
      <c r="M40" s="18">
        <v>1000.0</v>
      </c>
      <c r="N40" s="18" t="s">
        <v>13</v>
      </c>
      <c r="O40" s="18">
        <v>2500.0</v>
      </c>
      <c r="P40" s="18">
        <v>9898.13</v>
      </c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</row>
    <row r="41" ht="15.75" customHeight="1">
      <c r="A41" s="8"/>
      <c r="B41" s="8"/>
      <c r="C41" s="8" t="s">
        <v>98</v>
      </c>
      <c r="D41" s="18">
        <v>500.0</v>
      </c>
      <c r="E41" s="19"/>
      <c r="F41" s="18">
        <v>423.28</v>
      </c>
      <c r="G41" s="18">
        <v>500.0</v>
      </c>
      <c r="H41" s="10"/>
      <c r="I41" s="18">
        <v>512.82</v>
      </c>
      <c r="J41" s="18">
        <v>600.0</v>
      </c>
      <c r="K41" s="10"/>
      <c r="L41" s="18">
        <v>579.66</v>
      </c>
      <c r="M41" s="18">
        <v>1000.0</v>
      </c>
      <c r="N41" s="18">
        <v>472.82</v>
      </c>
      <c r="O41" s="18">
        <v>1000.0</v>
      </c>
      <c r="P41" s="18">
        <v>981.08</v>
      </c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</row>
    <row r="42" ht="15.75" customHeight="1">
      <c r="A42" s="8"/>
      <c r="B42" s="8"/>
      <c r="C42" s="8" t="s">
        <v>32</v>
      </c>
      <c r="D42" s="18">
        <v>0.0</v>
      </c>
      <c r="E42" s="19"/>
      <c r="F42" s="18"/>
      <c r="G42" s="18">
        <v>100.0</v>
      </c>
      <c r="H42" s="10"/>
      <c r="I42" s="18"/>
      <c r="J42" s="18">
        <v>80.0</v>
      </c>
      <c r="K42" s="10"/>
      <c r="L42" s="18">
        <v>56.17</v>
      </c>
      <c r="M42" s="18">
        <v>250.0</v>
      </c>
      <c r="N42" s="18">
        <v>79.15</v>
      </c>
      <c r="O42" s="18" t="s">
        <v>13</v>
      </c>
      <c r="P42" s="18" t="s">
        <v>13</v>
      </c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</row>
    <row r="43" ht="15.75" customHeight="1">
      <c r="A43" s="8"/>
      <c r="B43" s="8"/>
      <c r="C43" s="8" t="s">
        <v>97</v>
      </c>
      <c r="D43" s="18">
        <v>1000.0</v>
      </c>
      <c r="E43" s="19"/>
      <c r="F43" s="18"/>
      <c r="G43" s="18"/>
      <c r="H43" s="10"/>
      <c r="I43" s="29"/>
      <c r="J43" s="29"/>
      <c r="K43" s="10"/>
      <c r="L43" s="18"/>
      <c r="M43" s="18"/>
      <c r="N43" s="1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</row>
    <row r="44" ht="15.75" customHeight="1">
      <c r="A44" s="8"/>
      <c r="B44" s="8"/>
      <c r="C44" s="8" t="s">
        <v>85</v>
      </c>
      <c r="D44" s="18">
        <v>4000.0</v>
      </c>
      <c r="E44" s="19"/>
      <c r="F44" s="18"/>
      <c r="G44" s="18"/>
      <c r="H44" s="10"/>
      <c r="I44" s="29"/>
      <c r="J44" s="29"/>
      <c r="K44" s="10"/>
      <c r="L44" s="18"/>
      <c r="M44" s="18"/>
      <c r="N44" s="1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</row>
    <row r="45" ht="15.75" customHeight="1">
      <c r="A45" s="8"/>
      <c r="B45" s="8"/>
      <c r="C45" s="8" t="s">
        <v>99</v>
      </c>
      <c r="D45" s="18">
        <v>200.0</v>
      </c>
      <c r="E45" s="19"/>
      <c r="F45" s="18"/>
      <c r="G45" s="18"/>
      <c r="H45" s="10"/>
      <c r="I45" s="29"/>
      <c r="J45" s="29"/>
      <c r="K45" s="10"/>
      <c r="L45" s="18"/>
      <c r="M45" s="18"/>
      <c r="N45" s="1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</row>
    <row r="46" ht="15.75" customHeight="1">
      <c r="A46" s="8"/>
      <c r="B46" s="8"/>
      <c r="C46" s="8" t="s">
        <v>50</v>
      </c>
      <c r="D46" s="18">
        <v>0.0</v>
      </c>
      <c r="E46" s="19"/>
      <c r="F46" s="18">
        <v>0.0</v>
      </c>
      <c r="G46" s="18">
        <v>0.0</v>
      </c>
      <c r="H46" s="10"/>
      <c r="I46" s="29"/>
      <c r="J46" s="29" t="s">
        <v>42</v>
      </c>
      <c r="K46" s="10"/>
      <c r="L46" s="18">
        <v>0.0</v>
      </c>
      <c r="M46" s="18" t="s">
        <v>13</v>
      </c>
      <c r="N46" s="18">
        <v>1250.0</v>
      </c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</row>
    <row r="47" ht="15.75" customHeight="1">
      <c r="A47" s="27"/>
      <c r="B47" s="27" t="s">
        <v>51</v>
      </c>
      <c r="C47" s="27"/>
      <c r="D47" s="27"/>
      <c r="E47" s="27"/>
      <c r="F47" s="27"/>
      <c r="G47" s="27"/>
      <c r="H47" s="28"/>
      <c r="I47" s="27"/>
      <c r="J47" s="27"/>
      <c r="K47" s="28"/>
      <c r="L47" s="27"/>
      <c r="M47" s="27"/>
      <c r="N47" s="27"/>
      <c r="O47" s="27"/>
      <c r="P47" s="27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</row>
    <row r="48" ht="15.75" customHeight="1">
      <c r="A48" s="8"/>
      <c r="B48" s="8"/>
      <c r="C48" s="8" t="s">
        <v>52</v>
      </c>
      <c r="D48" s="18">
        <v>0.0</v>
      </c>
      <c r="E48" s="19"/>
      <c r="F48" s="18">
        <v>0.0</v>
      </c>
      <c r="G48" s="18">
        <v>0.0</v>
      </c>
      <c r="H48" s="10"/>
      <c r="I48" s="18">
        <v>0.0</v>
      </c>
      <c r="J48" s="18" t="s">
        <v>42</v>
      </c>
      <c r="K48" s="10"/>
      <c r="L48" s="18" t="s">
        <v>13</v>
      </c>
      <c r="M48" s="18" t="s">
        <v>13</v>
      </c>
      <c r="N48" s="18">
        <v>166.98</v>
      </c>
      <c r="O48" s="18">
        <v>500.0</v>
      </c>
      <c r="P48" s="18">
        <v>1107.83</v>
      </c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</row>
    <row r="49" ht="15.75" customHeight="1">
      <c r="A49" s="8"/>
      <c r="B49" s="8"/>
      <c r="C49" s="8" t="s">
        <v>53</v>
      </c>
      <c r="D49" s="18">
        <v>0.0</v>
      </c>
      <c r="E49" s="19"/>
      <c r="F49" s="18">
        <v>0.0</v>
      </c>
      <c r="G49" s="18">
        <v>0.0</v>
      </c>
      <c r="H49" s="10"/>
      <c r="I49" s="18">
        <v>0.0</v>
      </c>
      <c r="J49" s="18" t="s">
        <v>42</v>
      </c>
      <c r="K49" s="10"/>
      <c r="L49" s="18">
        <v>0.0</v>
      </c>
      <c r="M49" s="18">
        <v>50.0</v>
      </c>
      <c r="N49" s="18" t="s">
        <v>13</v>
      </c>
      <c r="O49" s="18" t="s">
        <v>13</v>
      </c>
      <c r="P49" s="18">
        <v>1379.04</v>
      </c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</row>
    <row r="50" ht="15.75" customHeight="1">
      <c r="A50" s="8"/>
      <c r="B50" s="8"/>
      <c r="C50" s="8" t="s">
        <v>45</v>
      </c>
      <c r="D50" s="18">
        <v>1000.0</v>
      </c>
      <c r="E50" s="19"/>
      <c r="F50" s="18">
        <v>1135.28</v>
      </c>
      <c r="G50" s="18">
        <v>1000.0</v>
      </c>
      <c r="H50" s="10"/>
      <c r="I50" s="18">
        <v>1031.5</v>
      </c>
      <c r="J50" s="18">
        <v>1600.0</v>
      </c>
      <c r="K50" s="10"/>
      <c r="L50" s="18">
        <v>2136.06</v>
      </c>
      <c r="M50" s="18">
        <v>2000.0</v>
      </c>
      <c r="N50" s="18">
        <v>1362.6</v>
      </c>
      <c r="O50" s="18">
        <v>2000.0</v>
      </c>
      <c r="P50" s="18" t="s">
        <v>13</v>
      </c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</row>
    <row r="51" ht="15.75" customHeight="1">
      <c r="A51" s="8"/>
      <c r="B51" s="8"/>
      <c r="C51" s="8" t="s">
        <v>100</v>
      </c>
      <c r="D51" s="18">
        <v>1000.0</v>
      </c>
      <c r="E51" s="19"/>
      <c r="F51" s="18">
        <v>868.86</v>
      </c>
      <c r="G51" s="18">
        <v>1000.0</v>
      </c>
      <c r="H51" s="10"/>
      <c r="I51" s="18">
        <v>2751.5</v>
      </c>
      <c r="J51" s="18">
        <v>2250.0</v>
      </c>
      <c r="K51" s="10"/>
      <c r="L51" s="18">
        <v>1990.8</v>
      </c>
      <c r="M51" s="18">
        <v>1500.0</v>
      </c>
      <c r="N51" s="18">
        <v>565.72</v>
      </c>
      <c r="O51" s="18">
        <v>1000.0</v>
      </c>
      <c r="P51" s="18" t="s">
        <v>13</v>
      </c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</row>
    <row r="52" ht="15.75" customHeight="1">
      <c r="A52" s="8"/>
      <c r="B52" s="8"/>
      <c r="C52" s="8" t="s">
        <v>54</v>
      </c>
      <c r="D52" s="18">
        <v>0.0</v>
      </c>
      <c r="E52" s="19"/>
      <c r="F52" s="18"/>
      <c r="G52" s="18">
        <v>0.0</v>
      </c>
      <c r="H52" s="10"/>
      <c r="I52" s="18">
        <v>1430.62</v>
      </c>
      <c r="J52" s="18">
        <v>1000.0</v>
      </c>
      <c r="K52" s="10"/>
      <c r="L52" s="18">
        <v>881.59</v>
      </c>
      <c r="M52" s="18">
        <v>2000.0</v>
      </c>
      <c r="N52" s="18"/>
      <c r="O52" s="18"/>
      <c r="P52" s="1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</row>
    <row r="53" ht="15.75" customHeight="1">
      <c r="A53" s="8"/>
      <c r="B53" s="8"/>
      <c r="C53" s="8" t="s">
        <v>55</v>
      </c>
      <c r="D53" s="18">
        <v>0.0</v>
      </c>
      <c r="E53" s="19"/>
      <c r="F53" s="18">
        <v>1242.87</v>
      </c>
      <c r="G53" s="18">
        <v>2000.0</v>
      </c>
      <c r="H53" s="10"/>
      <c r="I53" s="18">
        <v>3495.16</v>
      </c>
      <c r="J53" s="18">
        <v>3600.0</v>
      </c>
      <c r="K53" s="10"/>
      <c r="L53" s="18">
        <v>3509.34</v>
      </c>
      <c r="M53" s="18">
        <v>3000.0</v>
      </c>
      <c r="N53" s="18">
        <v>3002.14</v>
      </c>
      <c r="O53" s="18">
        <v>3000.0</v>
      </c>
      <c r="P53" s="18" t="s">
        <v>13</v>
      </c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</row>
    <row r="54" ht="15.75" customHeight="1">
      <c r="A54" s="8"/>
      <c r="B54" s="8"/>
      <c r="C54" s="8" t="s">
        <v>57</v>
      </c>
      <c r="D54" s="18">
        <v>150.0</v>
      </c>
      <c r="E54" s="19"/>
      <c r="F54" s="18">
        <v>110.0</v>
      </c>
      <c r="G54" s="18">
        <v>110.0</v>
      </c>
      <c r="H54" s="10"/>
      <c r="I54" s="18">
        <v>219.56</v>
      </c>
      <c r="J54" s="18">
        <v>250.0</v>
      </c>
      <c r="K54" s="10"/>
      <c r="L54" s="18">
        <v>0.0</v>
      </c>
      <c r="M54" s="18">
        <v>300.0</v>
      </c>
      <c r="N54" s="18" t="s">
        <v>13</v>
      </c>
      <c r="O54" s="18" t="s">
        <v>13</v>
      </c>
      <c r="P54" s="18" t="s">
        <v>13</v>
      </c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</row>
    <row r="55" ht="15.75" customHeight="1">
      <c r="A55" s="8"/>
      <c r="B55" s="8"/>
      <c r="C55" s="8" t="s">
        <v>101</v>
      </c>
      <c r="D55" s="18">
        <v>0.0</v>
      </c>
      <c r="E55" s="19"/>
      <c r="F55" s="18" t="s">
        <v>42</v>
      </c>
      <c r="G55" s="18" t="s">
        <v>42</v>
      </c>
      <c r="H55" s="10"/>
      <c r="I55" s="18"/>
      <c r="J55" s="18">
        <v>150.0</v>
      </c>
      <c r="K55" s="10"/>
      <c r="L55" s="18">
        <v>93.98</v>
      </c>
      <c r="M55" s="18"/>
      <c r="N55" s="18"/>
      <c r="O55" s="18"/>
      <c r="P55" s="1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</row>
    <row r="56" ht="15.75" customHeight="1">
      <c r="A56" s="8"/>
      <c r="B56" s="8"/>
      <c r="C56" s="8" t="s">
        <v>58</v>
      </c>
      <c r="D56" s="18">
        <v>100.0</v>
      </c>
      <c r="E56" s="19"/>
      <c r="F56" s="18" t="s">
        <v>42</v>
      </c>
      <c r="G56" s="18" t="s">
        <v>42</v>
      </c>
      <c r="H56" s="10"/>
      <c r="I56" s="18">
        <v>156.28</v>
      </c>
      <c r="J56" s="18">
        <v>150.0</v>
      </c>
      <c r="K56" s="10"/>
      <c r="L56" s="18">
        <v>142.0</v>
      </c>
      <c r="M56" s="18">
        <v>100.0</v>
      </c>
      <c r="N56" s="18" t="s">
        <v>13</v>
      </c>
      <c r="O56" s="18">
        <v>100.0</v>
      </c>
      <c r="P56" s="18">
        <v>42.22</v>
      </c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</row>
    <row r="57" ht="15.75" customHeight="1">
      <c r="A57" s="8"/>
      <c r="B57" s="8"/>
      <c r="C57" s="8" t="s">
        <v>59</v>
      </c>
      <c r="D57" s="18">
        <v>0.0</v>
      </c>
      <c r="E57" s="19"/>
      <c r="F57" s="18" t="s">
        <v>42</v>
      </c>
      <c r="G57" s="18" t="s">
        <v>42</v>
      </c>
      <c r="H57" s="10"/>
      <c r="I57" s="18"/>
      <c r="J57" s="18" t="s">
        <v>42</v>
      </c>
      <c r="K57" s="10"/>
      <c r="L57" s="18" t="s">
        <v>13</v>
      </c>
      <c r="M57" s="18" t="s">
        <v>13</v>
      </c>
      <c r="N57" s="18">
        <v>106.3</v>
      </c>
      <c r="O57" s="18">
        <v>500.0</v>
      </c>
      <c r="P57" s="18" t="s">
        <v>13</v>
      </c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</row>
    <row r="58" ht="15.75" customHeight="1">
      <c r="A58" s="8"/>
      <c r="B58" s="8"/>
      <c r="C58" s="8" t="s">
        <v>60</v>
      </c>
      <c r="D58" s="18">
        <v>200.0</v>
      </c>
      <c r="E58" s="19"/>
      <c r="F58" s="18">
        <v>199.65</v>
      </c>
      <c r="G58" s="18">
        <v>300.0</v>
      </c>
      <c r="H58" s="10"/>
      <c r="I58" s="18">
        <v>494.76</v>
      </c>
      <c r="J58" s="18">
        <v>500.0</v>
      </c>
      <c r="K58" s="10"/>
      <c r="L58" s="18">
        <v>473.09</v>
      </c>
      <c r="M58" s="18">
        <v>500.0</v>
      </c>
      <c r="N58" s="18">
        <v>300.0</v>
      </c>
      <c r="O58" s="18">
        <v>750.0</v>
      </c>
      <c r="P58" s="18">
        <v>100.0</v>
      </c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</row>
    <row r="59" ht="15.75" customHeight="1">
      <c r="A59" s="8"/>
      <c r="B59" s="8"/>
      <c r="C59" s="8" t="s">
        <v>61</v>
      </c>
      <c r="D59" s="18">
        <v>3500.0</v>
      </c>
      <c r="E59" s="19"/>
      <c r="F59" s="18">
        <v>2829.14</v>
      </c>
      <c r="G59" s="18">
        <v>3500.0</v>
      </c>
      <c r="H59" s="10"/>
      <c r="I59" s="18">
        <v>4701.08</v>
      </c>
      <c r="J59" s="18">
        <v>5000.0</v>
      </c>
      <c r="K59" s="10"/>
      <c r="L59" s="18">
        <v>5255.41</v>
      </c>
      <c r="M59" s="18">
        <v>5000.0</v>
      </c>
      <c r="N59" s="18">
        <v>5137.64</v>
      </c>
      <c r="O59" s="18">
        <v>5000.0</v>
      </c>
      <c r="P59" s="18">
        <v>2094.12</v>
      </c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</row>
    <row r="60" ht="15.75" customHeight="1">
      <c r="A60" s="8"/>
      <c r="B60" s="8"/>
      <c r="C60" s="8" t="s">
        <v>62</v>
      </c>
      <c r="D60" s="18">
        <v>200.0</v>
      </c>
      <c r="E60" s="19"/>
      <c r="F60" s="18"/>
      <c r="G60" s="18">
        <v>150.0</v>
      </c>
      <c r="H60" s="10"/>
      <c r="I60" s="18">
        <v>1530.86</v>
      </c>
      <c r="J60" s="18">
        <v>2000.0</v>
      </c>
      <c r="K60" s="10"/>
      <c r="L60" s="18">
        <v>1139.38</v>
      </c>
      <c r="M60" s="18">
        <v>2000.0</v>
      </c>
      <c r="N60" s="18"/>
      <c r="O60" s="18"/>
      <c r="P60" s="1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</row>
    <row r="61" ht="15.75" customHeight="1">
      <c r="A61" s="8"/>
      <c r="B61" s="8"/>
      <c r="C61" s="8" t="s">
        <v>63</v>
      </c>
      <c r="D61" s="18">
        <v>600.0</v>
      </c>
      <c r="E61" s="19"/>
      <c r="F61" s="18">
        <v>547.45</v>
      </c>
      <c r="G61" s="18">
        <v>600.0</v>
      </c>
      <c r="H61" s="10"/>
      <c r="I61" s="18">
        <v>458.33</v>
      </c>
      <c r="J61" s="18">
        <v>850.0</v>
      </c>
      <c r="K61" s="10"/>
      <c r="L61" s="18">
        <v>622.58</v>
      </c>
      <c r="M61" s="18" t="s">
        <v>13</v>
      </c>
      <c r="N61" s="18" t="s">
        <v>13</v>
      </c>
      <c r="O61" s="18" t="s">
        <v>13</v>
      </c>
      <c r="P61" s="18" t="s">
        <v>13</v>
      </c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</row>
    <row r="62" ht="15.75" customHeight="1">
      <c r="A62" s="8"/>
      <c r="B62" s="8"/>
      <c r="C62" s="8" t="s">
        <v>64</v>
      </c>
      <c r="D62" s="18">
        <v>0.0</v>
      </c>
      <c r="E62" s="19"/>
      <c r="F62" s="18">
        <v>1206.79</v>
      </c>
      <c r="G62" s="18">
        <v>1500.0</v>
      </c>
      <c r="H62" s="10"/>
      <c r="I62" s="18">
        <v>1606.29</v>
      </c>
      <c r="J62" s="18">
        <v>2000.0</v>
      </c>
      <c r="K62" s="10"/>
      <c r="L62" s="18">
        <v>36.19</v>
      </c>
      <c r="M62" s="18">
        <v>2000.0</v>
      </c>
      <c r="N62" s="18">
        <v>2121.39</v>
      </c>
      <c r="O62" s="18">
        <v>1000.0</v>
      </c>
      <c r="P62" s="18">
        <v>301.53</v>
      </c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</row>
    <row r="63" ht="15.75" customHeight="1">
      <c r="A63" s="8"/>
      <c r="B63" s="8"/>
      <c r="C63" s="8" t="s">
        <v>65</v>
      </c>
      <c r="D63" s="18">
        <v>600.0</v>
      </c>
      <c r="E63" s="19"/>
      <c r="F63" s="18">
        <v>579.83</v>
      </c>
      <c r="G63" s="18">
        <v>500.0</v>
      </c>
      <c r="H63" s="10"/>
      <c r="I63" s="18">
        <v>293.98</v>
      </c>
      <c r="J63" s="18">
        <v>400.0</v>
      </c>
      <c r="K63" s="10"/>
      <c r="L63" s="18">
        <v>415.97</v>
      </c>
      <c r="M63" s="18">
        <v>500.0</v>
      </c>
      <c r="N63" s="18">
        <v>336.2</v>
      </c>
      <c r="O63" s="18">
        <v>750.0</v>
      </c>
      <c r="P63" s="18">
        <v>366.66</v>
      </c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</row>
    <row r="64" ht="15.75" customHeight="1">
      <c r="A64" s="8"/>
      <c r="B64" s="8"/>
      <c r="C64" s="8" t="s">
        <v>66</v>
      </c>
      <c r="D64" s="18">
        <v>300.0</v>
      </c>
      <c r="E64" s="19"/>
      <c r="F64" s="18">
        <v>184.16</v>
      </c>
      <c r="G64" s="18">
        <v>400.0</v>
      </c>
      <c r="H64" s="10"/>
      <c r="I64" s="18">
        <v>380.37</v>
      </c>
      <c r="J64" s="18">
        <v>450.0</v>
      </c>
      <c r="K64" s="10"/>
      <c r="L64" s="18" t="s">
        <v>13</v>
      </c>
      <c r="M64" s="18" t="s">
        <v>13</v>
      </c>
      <c r="N64" s="18" t="s">
        <v>13</v>
      </c>
      <c r="O64" s="18" t="s">
        <v>13</v>
      </c>
      <c r="P64" s="18" t="s">
        <v>13</v>
      </c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</row>
    <row r="65" ht="15.75" customHeight="1">
      <c r="A65" s="8"/>
      <c r="B65" s="8"/>
      <c r="C65" s="8" t="s">
        <v>67</v>
      </c>
      <c r="D65" s="18">
        <v>0.0</v>
      </c>
      <c r="E65" s="19"/>
      <c r="F65" s="18"/>
      <c r="G65" s="18" t="s">
        <v>42</v>
      </c>
      <c r="H65" s="10"/>
      <c r="I65" s="18"/>
      <c r="J65" s="18" t="s">
        <v>42</v>
      </c>
      <c r="K65" s="10"/>
      <c r="L65" s="18"/>
      <c r="M65" s="18" t="s">
        <v>13</v>
      </c>
      <c r="N65" s="18">
        <v>380.93</v>
      </c>
      <c r="O65" s="18">
        <v>250.0</v>
      </c>
      <c r="P65" s="18" t="s">
        <v>13</v>
      </c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</row>
    <row r="66" ht="15.75" customHeight="1">
      <c r="A66" s="8"/>
      <c r="B66" s="8"/>
      <c r="C66" s="8" t="s">
        <v>102</v>
      </c>
      <c r="D66" s="18">
        <v>0.0</v>
      </c>
      <c r="E66" s="19"/>
      <c r="F66" s="18"/>
      <c r="G66" s="18">
        <v>50.0</v>
      </c>
      <c r="H66" s="10"/>
      <c r="I66" s="18">
        <v>141.52</v>
      </c>
      <c r="J66" s="18">
        <v>300.0</v>
      </c>
      <c r="K66" s="10"/>
      <c r="L66" s="8" t="s">
        <v>13</v>
      </c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</row>
    <row r="67" ht="15.75" customHeight="1">
      <c r="A67" s="8"/>
      <c r="B67" s="8"/>
      <c r="C67" s="8" t="s">
        <v>96</v>
      </c>
      <c r="D67" s="18">
        <v>400.0</v>
      </c>
      <c r="E67" s="19"/>
      <c r="F67" s="8"/>
      <c r="G67" s="8"/>
      <c r="H67" s="19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</row>
    <row r="68" ht="15.75" customHeight="1">
      <c r="A68" s="27"/>
      <c r="B68" s="27" t="s">
        <v>68</v>
      </c>
      <c r="C68" s="27"/>
      <c r="D68" s="27"/>
      <c r="E68" s="27"/>
      <c r="F68" s="27"/>
      <c r="G68" s="27"/>
      <c r="H68" s="28"/>
      <c r="I68" s="27"/>
      <c r="J68" s="27"/>
      <c r="K68" s="28"/>
      <c r="L68" s="28"/>
      <c r="M68" s="27"/>
      <c r="N68" s="27"/>
      <c r="O68" s="27"/>
      <c r="P68" s="27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</row>
    <row r="69" ht="15.75" customHeight="1">
      <c r="A69" s="8"/>
      <c r="B69" s="8"/>
      <c r="C69" s="8" t="s">
        <v>70</v>
      </c>
      <c r="D69" s="18">
        <v>1000.0</v>
      </c>
      <c r="E69" s="19"/>
      <c r="F69" s="18"/>
      <c r="G69" s="18">
        <v>0.0</v>
      </c>
      <c r="H69" s="19"/>
      <c r="I69" s="18">
        <v>66.3</v>
      </c>
      <c r="J69" s="18">
        <v>1500.0</v>
      </c>
      <c r="K69" s="19"/>
      <c r="L69" s="18">
        <v>564.44</v>
      </c>
      <c r="M69" s="18">
        <v>2000.0</v>
      </c>
      <c r="N69" s="18" t="s">
        <v>13</v>
      </c>
      <c r="O69" s="18"/>
      <c r="P69" s="18" t="s">
        <v>13</v>
      </c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</row>
    <row r="70" ht="15.75" customHeight="1">
      <c r="A70" s="8"/>
      <c r="B70" s="8"/>
      <c r="C70" s="8" t="s">
        <v>71</v>
      </c>
      <c r="D70" s="18">
        <f>1700*7</f>
        <v>11900</v>
      </c>
      <c r="E70" s="19"/>
      <c r="F70" s="18">
        <v>12028.0</v>
      </c>
      <c r="G70" s="18">
        <f>2000*7</f>
        <v>14000</v>
      </c>
      <c r="H70" s="19"/>
      <c r="I70" s="18">
        <v>10983.0</v>
      </c>
      <c r="J70" s="18">
        <v>12000.0</v>
      </c>
      <c r="K70" s="19"/>
      <c r="L70" s="18">
        <v>6000.0</v>
      </c>
      <c r="M70" s="18">
        <v>14000.0</v>
      </c>
      <c r="N70" s="18">
        <v>6150.0</v>
      </c>
      <c r="O70" s="18">
        <v>14000.0</v>
      </c>
      <c r="P70" s="18" t="s">
        <v>13</v>
      </c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</row>
    <row r="71" ht="15.75" customHeight="1">
      <c r="A71" s="8"/>
      <c r="B71" s="8"/>
      <c r="C71" s="8" t="s">
        <v>72</v>
      </c>
      <c r="D71" s="18">
        <v>10400.0</v>
      </c>
      <c r="E71" s="19"/>
      <c r="F71" s="18">
        <v>10949.08</v>
      </c>
      <c r="G71" s="18">
        <f>60*200</f>
        <v>12000</v>
      </c>
      <c r="H71" s="19"/>
      <c r="I71" s="18">
        <v>15796.55</v>
      </c>
      <c r="J71" s="18">
        <v>18000.0</v>
      </c>
      <c r="K71" s="19"/>
      <c r="L71" s="18">
        <v>17591.95</v>
      </c>
      <c r="M71" s="18">
        <v>19500.0</v>
      </c>
      <c r="N71" s="18">
        <v>16631.34</v>
      </c>
      <c r="O71" s="18">
        <v>18600.0</v>
      </c>
      <c r="P71" s="18">
        <v>13459.26</v>
      </c>
      <c r="Q71" s="8">
        <f>58*300</f>
        <v>17400</v>
      </c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</row>
    <row r="72" ht="15.75" customHeight="1">
      <c r="A72" s="8"/>
      <c r="B72" s="8"/>
      <c r="C72" s="8" t="s">
        <v>103</v>
      </c>
      <c r="D72" s="18">
        <v>16000.0</v>
      </c>
      <c r="E72" s="19"/>
      <c r="F72" s="18">
        <v>28905.98</v>
      </c>
      <c r="G72" s="18">
        <v>17000.0</v>
      </c>
      <c r="H72" s="19"/>
      <c r="I72" s="18"/>
      <c r="J72" s="18">
        <v>20000.0</v>
      </c>
      <c r="K72" s="18"/>
      <c r="L72" s="18"/>
      <c r="M72" s="18">
        <v>20000.0</v>
      </c>
      <c r="N72" s="18"/>
      <c r="O72" s="18">
        <v>15000.0</v>
      </c>
      <c r="P72" s="1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</row>
    <row r="73" ht="15.75" customHeight="1">
      <c r="A73" s="8"/>
      <c r="B73" s="8"/>
      <c r="C73" s="8" t="s">
        <v>104</v>
      </c>
      <c r="D73" s="18">
        <f>2022.44+576.73</f>
        <v>2599.17</v>
      </c>
      <c r="E73" s="19"/>
      <c r="F73" s="18"/>
      <c r="G73" s="18"/>
      <c r="H73" s="19"/>
      <c r="I73" s="18">
        <v>23832.3</v>
      </c>
      <c r="J73" s="18">
        <v>22414.13</v>
      </c>
      <c r="K73" s="19"/>
      <c r="L73" s="18">
        <v>19381.24</v>
      </c>
      <c r="M73" s="18">
        <v>20328.83</v>
      </c>
      <c r="N73" s="18">
        <v>20468.52</v>
      </c>
      <c r="O73" s="18">
        <v>29113.66</v>
      </c>
      <c r="P73" s="18">
        <v>18864.75</v>
      </c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</row>
    <row r="74" ht="15.75" customHeight="1">
      <c r="A74" s="8"/>
      <c r="B74" s="8"/>
      <c r="C74" s="8" t="s">
        <v>105</v>
      </c>
      <c r="D74" s="18">
        <v>0.0</v>
      </c>
      <c r="E74" s="19"/>
      <c r="F74" s="18"/>
      <c r="G74" s="18"/>
      <c r="H74" s="19"/>
      <c r="I74" s="18">
        <v>5203.81</v>
      </c>
      <c r="J74" s="18">
        <v>0.0</v>
      </c>
      <c r="K74" s="19"/>
      <c r="L74" s="18">
        <v>3746.87</v>
      </c>
      <c r="M74" s="18">
        <v>0.0</v>
      </c>
      <c r="N74" s="18"/>
      <c r="O74" s="18"/>
      <c r="P74" s="1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</row>
    <row r="75" ht="15.75" customHeight="1">
      <c r="A75" s="8"/>
      <c r="B75" s="8"/>
      <c r="C75" s="8" t="s">
        <v>74</v>
      </c>
      <c r="D75" s="18">
        <v>500.0</v>
      </c>
      <c r="E75" s="19"/>
      <c r="F75" s="18"/>
      <c r="G75" s="18">
        <v>800.0</v>
      </c>
      <c r="H75" s="19"/>
      <c r="I75" s="18">
        <v>512.58</v>
      </c>
      <c r="J75" s="18">
        <v>2000.0</v>
      </c>
      <c r="K75" s="19"/>
      <c r="L75" s="18">
        <v>1476.85</v>
      </c>
      <c r="M75" s="18">
        <v>2000.0</v>
      </c>
      <c r="N75" s="18">
        <v>2112.92</v>
      </c>
      <c r="O75" s="18">
        <v>2000.0</v>
      </c>
      <c r="P75" s="1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</row>
    <row r="76" ht="15.75" customHeight="1">
      <c r="A76" s="8"/>
      <c r="B76" s="8"/>
      <c r="C76" s="8" t="s">
        <v>106</v>
      </c>
      <c r="D76" s="18">
        <v>0.0</v>
      </c>
      <c r="E76" s="19"/>
      <c r="F76" s="18"/>
      <c r="G76" s="18">
        <v>0.0</v>
      </c>
      <c r="H76" s="19"/>
      <c r="I76" s="18">
        <v>587.95</v>
      </c>
      <c r="J76" s="18">
        <v>0.0</v>
      </c>
      <c r="K76" s="18"/>
      <c r="L76" s="1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</row>
    <row r="77" ht="15.75" customHeight="1">
      <c r="A77" s="27"/>
      <c r="B77" s="27" t="s">
        <v>76</v>
      </c>
      <c r="C77" s="27"/>
      <c r="D77" s="27"/>
      <c r="E77" s="27"/>
      <c r="F77" s="27"/>
      <c r="G77" s="27"/>
      <c r="H77" s="28"/>
      <c r="I77" s="27"/>
      <c r="J77" s="27"/>
      <c r="K77" s="28"/>
      <c r="L77" s="28"/>
      <c r="M77" s="27"/>
      <c r="N77" s="27"/>
      <c r="O77" s="27"/>
      <c r="P77" s="27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</row>
    <row r="78" ht="15.75" customHeight="1">
      <c r="A78" s="8"/>
      <c r="B78" s="8"/>
      <c r="C78" s="8" t="s">
        <v>77</v>
      </c>
      <c r="D78" s="18">
        <v>800.0</v>
      </c>
      <c r="E78" s="19"/>
      <c r="F78" s="18">
        <v>38.58</v>
      </c>
      <c r="G78" s="18">
        <v>800.0</v>
      </c>
      <c r="H78" s="19"/>
      <c r="I78" s="18">
        <v>968.56</v>
      </c>
      <c r="J78" s="18">
        <v>750.0</v>
      </c>
      <c r="K78" s="19"/>
      <c r="L78" s="18">
        <v>418.53</v>
      </c>
      <c r="M78" s="18">
        <v>1000.0</v>
      </c>
      <c r="N78" s="18">
        <v>873.71</v>
      </c>
      <c r="O78" s="18">
        <v>1000.0</v>
      </c>
      <c r="P78" s="18">
        <v>623.23</v>
      </c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</row>
    <row r="79" ht="15.75" customHeight="1">
      <c r="A79" s="8"/>
      <c r="B79" s="8"/>
      <c r="C79" s="8" t="s">
        <v>78</v>
      </c>
      <c r="D79" s="18">
        <v>300.0</v>
      </c>
      <c r="E79" s="19"/>
      <c r="F79" s="18">
        <v>312.69</v>
      </c>
      <c r="G79" s="18">
        <v>50.0</v>
      </c>
      <c r="H79" s="19"/>
      <c r="I79" s="18">
        <v>30.68</v>
      </c>
      <c r="J79" s="18">
        <v>50.0</v>
      </c>
      <c r="K79" s="19"/>
      <c r="L79" s="18">
        <v>76.31</v>
      </c>
      <c r="M79" s="18">
        <v>50.0</v>
      </c>
      <c r="N79" s="18">
        <v>20.72</v>
      </c>
      <c r="O79" s="18">
        <v>50.0</v>
      </c>
      <c r="P79" s="18">
        <v>12.0</v>
      </c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</row>
    <row r="80" ht="15.75" customHeight="1">
      <c r="A80" s="8"/>
      <c r="B80" s="8"/>
      <c r="C80" s="8" t="s">
        <v>79</v>
      </c>
      <c r="D80" s="18">
        <v>70.0</v>
      </c>
      <c r="E80" s="19"/>
      <c r="F80" s="18">
        <v>70.0</v>
      </c>
      <c r="G80" s="18">
        <v>50.0</v>
      </c>
      <c r="H80" s="19"/>
      <c r="I80" s="18"/>
      <c r="J80" s="18">
        <v>50.0</v>
      </c>
      <c r="K80" s="19"/>
      <c r="L80" s="18">
        <v>25.0</v>
      </c>
      <c r="M80" s="18">
        <v>50.0</v>
      </c>
      <c r="N80" s="18">
        <v>50.0</v>
      </c>
      <c r="O80" s="18">
        <v>50.0</v>
      </c>
      <c r="P80" s="18">
        <v>45.0</v>
      </c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</row>
    <row r="81" ht="15.75" customHeight="1">
      <c r="A81" s="8"/>
      <c r="B81" s="8"/>
      <c r="C81" s="8" t="s">
        <v>107</v>
      </c>
      <c r="D81" s="18">
        <v>0.0</v>
      </c>
      <c r="E81" s="19"/>
      <c r="F81" s="18"/>
      <c r="G81" s="18" t="s">
        <v>42</v>
      </c>
      <c r="H81" s="19"/>
      <c r="I81" s="18"/>
      <c r="J81" s="18">
        <v>500.0</v>
      </c>
      <c r="K81" s="19"/>
      <c r="L81" s="18"/>
      <c r="M81" s="18"/>
      <c r="N81" s="18"/>
      <c r="O81" s="18"/>
      <c r="P81" s="1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</row>
    <row r="82" ht="15.75" customHeight="1">
      <c r="A82" s="8"/>
      <c r="B82" s="8"/>
      <c r="C82" s="8" t="s">
        <v>80</v>
      </c>
      <c r="D82" s="18">
        <v>255.0</v>
      </c>
      <c r="E82" s="19"/>
      <c r="F82" s="18">
        <v>255.0</v>
      </c>
      <c r="G82" s="18">
        <v>255.0</v>
      </c>
      <c r="H82" s="19"/>
      <c r="I82" s="18">
        <v>255.0</v>
      </c>
      <c r="J82" s="18">
        <v>255.0</v>
      </c>
      <c r="K82" s="19"/>
      <c r="L82" s="18">
        <v>255.0</v>
      </c>
      <c r="M82" s="18">
        <v>255.0</v>
      </c>
      <c r="N82" s="18">
        <v>180.0</v>
      </c>
      <c r="O82" s="18">
        <v>180.0</v>
      </c>
      <c r="P82" s="18">
        <v>355.0</v>
      </c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</row>
    <row r="83" ht="15.75" customHeight="1">
      <c r="A83" s="8"/>
      <c r="B83" s="8"/>
      <c r="C83" s="8" t="s">
        <v>81</v>
      </c>
      <c r="D83" s="18">
        <v>1500.0</v>
      </c>
      <c r="E83" s="19"/>
      <c r="F83" s="18">
        <v>1500.0</v>
      </c>
      <c r="G83" s="18">
        <v>2000.0</v>
      </c>
      <c r="H83" s="19"/>
      <c r="I83" s="18">
        <v>2035.0</v>
      </c>
      <c r="J83" s="18">
        <v>1500.0</v>
      </c>
      <c r="K83" s="19"/>
      <c r="L83" s="18">
        <v>1420.0</v>
      </c>
      <c r="M83" s="18">
        <v>2000.0</v>
      </c>
      <c r="N83" s="18">
        <v>3830.0</v>
      </c>
      <c r="O83" s="18">
        <v>2000.0</v>
      </c>
      <c r="P83" s="18">
        <v>2069.5</v>
      </c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</row>
    <row r="84" ht="15.75" customHeight="1">
      <c r="A84" s="8"/>
      <c r="B84" s="8"/>
      <c r="C84" s="8" t="s">
        <v>108</v>
      </c>
      <c r="D84" s="18">
        <v>0.0</v>
      </c>
      <c r="E84" s="19"/>
      <c r="F84" s="18"/>
      <c r="G84" s="18" t="s">
        <v>42</v>
      </c>
      <c r="H84" s="19"/>
      <c r="I84" s="18"/>
      <c r="J84" s="18">
        <v>600.0</v>
      </c>
      <c r="K84" s="19"/>
      <c r="L84" s="18"/>
      <c r="M84" s="18"/>
      <c r="N84" s="18"/>
      <c r="O84" s="18"/>
      <c r="P84" s="1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</row>
    <row r="85" ht="15.75" customHeight="1">
      <c r="A85" s="8"/>
      <c r="B85" s="8"/>
      <c r="C85" s="8" t="s">
        <v>82</v>
      </c>
      <c r="D85" s="18">
        <v>1100.0</v>
      </c>
      <c r="E85" s="19"/>
      <c r="F85" s="18">
        <v>1125.25</v>
      </c>
      <c r="G85" s="18">
        <v>1100.0</v>
      </c>
      <c r="H85" s="19"/>
      <c r="I85" s="18">
        <v>965.21</v>
      </c>
      <c r="J85" s="18">
        <v>1050.0</v>
      </c>
      <c r="K85" s="19"/>
      <c r="L85" s="18">
        <v>1025.2</v>
      </c>
      <c r="M85" s="18">
        <v>1000.0</v>
      </c>
      <c r="N85" s="18">
        <v>810.21</v>
      </c>
      <c r="O85" s="18">
        <v>1000.0</v>
      </c>
      <c r="P85" s="18">
        <v>794.38</v>
      </c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</row>
    <row r="86" ht="15.75" customHeight="1">
      <c r="A86" s="8"/>
      <c r="B86" s="8"/>
      <c r="C86" s="8" t="s">
        <v>83</v>
      </c>
      <c r="D86" s="18">
        <v>0.0</v>
      </c>
      <c r="E86" s="19"/>
      <c r="F86" s="18"/>
      <c r="G86" s="18"/>
      <c r="H86" s="19"/>
      <c r="I86" s="18"/>
      <c r="J86" s="18" t="s">
        <v>42</v>
      </c>
      <c r="K86" s="19"/>
      <c r="L86" s="18">
        <v>495.0</v>
      </c>
      <c r="M86" s="18">
        <v>0.0</v>
      </c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</row>
    <row r="87" ht="15.75" customHeight="1">
      <c r="A87" s="8"/>
      <c r="B87" s="8"/>
      <c r="C87" s="8" t="s">
        <v>84</v>
      </c>
      <c r="D87" s="18">
        <v>0.0</v>
      </c>
      <c r="E87" s="19"/>
      <c r="F87" s="18" t="s">
        <v>42</v>
      </c>
      <c r="G87" s="18" t="s">
        <v>42</v>
      </c>
      <c r="H87" s="19"/>
      <c r="I87" s="18">
        <v>1149.0</v>
      </c>
      <c r="J87" s="18">
        <v>3000.0</v>
      </c>
      <c r="K87" s="19"/>
      <c r="L87" s="18" t="s">
        <v>13</v>
      </c>
      <c r="M87" s="8" t="s">
        <v>13</v>
      </c>
      <c r="N87" s="8" t="s">
        <v>13</v>
      </c>
      <c r="O87" s="8" t="s">
        <v>13</v>
      </c>
      <c r="P87" s="8" t="s">
        <v>13</v>
      </c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</row>
    <row r="88" ht="15.75" customHeight="1">
      <c r="A88" s="8"/>
      <c r="B88" s="8"/>
      <c r="C88" s="12" t="s">
        <v>86</v>
      </c>
      <c r="D88" s="26">
        <f>SUM(D39:D87)</f>
        <v>60174.17</v>
      </c>
      <c r="E88" s="25"/>
      <c r="F88" s="26">
        <f t="shared" ref="F88:G88" si="2">SUM(F39:F87)</f>
        <v>71796.47</v>
      </c>
      <c r="G88" s="26">
        <f t="shared" si="2"/>
        <v>67915</v>
      </c>
      <c r="H88" s="30"/>
      <c r="I88" s="26">
        <f t="shared" ref="I88:J88" si="3">SUM(I39:I87)</f>
        <v>90249.47</v>
      </c>
      <c r="J88" s="26">
        <f t="shared" si="3"/>
        <v>114349.13</v>
      </c>
      <c r="K88" s="30"/>
      <c r="L88" s="26">
        <f t="shared" ref="L88:P88" si="4">SUM(L39:L87)</f>
        <v>79386.05</v>
      </c>
      <c r="M88" s="26">
        <f t="shared" si="4"/>
        <v>110383.83</v>
      </c>
      <c r="N88" s="26">
        <f t="shared" si="4"/>
        <v>74230.27</v>
      </c>
      <c r="O88" s="26">
        <f t="shared" si="4"/>
        <v>107343.66</v>
      </c>
      <c r="P88" s="26">
        <f t="shared" si="4"/>
        <v>56723.9</v>
      </c>
      <c r="Q88" s="13">
        <f>91831.9-I88</f>
        <v>1582.43</v>
      </c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</row>
    <row r="89" ht="15.75" customHeight="1">
      <c r="A89" s="5" t="s">
        <v>109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</row>
    <row r="90" ht="15.75" customHeight="1">
      <c r="A90" s="8"/>
      <c r="B90" s="8"/>
      <c r="C90" s="8" t="s">
        <v>110</v>
      </c>
      <c r="D90" s="18">
        <v>29254.32</v>
      </c>
      <c r="E90" s="19"/>
      <c r="F90" s="18">
        <v>39402.32</v>
      </c>
      <c r="G90" s="18">
        <v>39402.32</v>
      </c>
      <c r="H90" s="30"/>
      <c r="I90" s="18">
        <v>54738.9</v>
      </c>
      <c r="J90" s="18">
        <v>54738.9</v>
      </c>
      <c r="K90" s="30"/>
      <c r="L90" s="18">
        <v>58549.82</v>
      </c>
      <c r="M90" s="18">
        <v>58549.82</v>
      </c>
      <c r="N90" s="18">
        <v>72741.31</v>
      </c>
      <c r="O90" s="18">
        <v>72741.31</v>
      </c>
      <c r="P90" s="18">
        <v>44377.21</v>
      </c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</row>
    <row r="91" ht="15.75" customHeight="1">
      <c r="A91" s="5" t="s">
        <v>91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</row>
    <row r="92" ht="15.75" customHeight="1">
      <c r="A92" s="8"/>
      <c r="B92" s="8"/>
      <c r="C92" s="8" t="s">
        <v>41</v>
      </c>
      <c r="D92" s="18">
        <f>D36</f>
        <v>55250</v>
      </c>
      <c r="E92" s="19"/>
      <c r="F92" s="18">
        <f t="shared" ref="F92:G92" si="5">F36</f>
        <v>61648.47</v>
      </c>
      <c r="G92" s="18">
        <f t="shared" si="5"/>
        <v>52900</v>
      </c>
      <c r="H92" s="30"/>
      <c r="I92" s="18">
        <f t="shared" ref="I92:J92" si="6">I36</f>
        <v>75738.41</v>
      </c>
      <c r="J92" s="18">
        <f t="shared" si="6"/>
        <v>64325</v>
      </c>
      <c r="K92" s="30"/>
      <c r="L92" s="18">
        <f t="shared" ref="L92:P92" si="7">L36</f>
        <v>78115.1</v>
      </c>
      <c r="M92" s="18">
        <f t="shared" si="7"/>
        <v>61750</v>
      </c>
      <c r="N92" s="18">
        <f t="shared" si="7"/>
        <v>58808.76</v>
      </c>
      <c r="O92" s="18">
        <f t="shared" si="7"/>
        <v>61750</v>
      </c>
      <c r="P92" s="18">
        <f t="shared" si="7"/>
        <v>82614.94</v>
      </c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</row>
    <row r="93" ht="15.75" customHeight="1">
      <c r="A93" s="8"/>
      <c r="B93" s="8"/>
      <c r="C93" s="8" t="s">
        <v>86</v>
      </c>
      <c r="D93" s="18">
        <f>D88</f>
        <v>60174.17</v>
      </c>
      <c r="E93" s="4"/>
      <c r="F93" s="18">
        <f t="shared" ref="F93:G93" si="8">F88</f>
        <v>71796.47</v>
      </c>
      <c r="G93" s="18">
        <f t="shared" si="8"/>
        <v>67915</v>
      </c>
      <c r="H93" s="30"/>
      <c r="I93" s="18">
        <f t="shared" ref="I93:J93" si="9">I88</f>
        <v>90249.47</v>
      </c>
      <c r="J93" s="18">
        <f t="shared" si="9"/>
        <v>114349.13</v>
      </c>
      <c r="K93" s="30"/>
      <c r="L93" s="18">
        <f t="shared" ref="L93:P93" si="10">L88</f>
        <v>79386.05</v>
      </c>
      <c r="M93" s="18">
        <f t="shared" si="10"/>
        <v>110383.83</v>
      </c>
      <c r="N93" s="18">
        <f t="shared" si="10"/>
        <v>74230.27</v>
      </c>
      <c r="O93" s="18">
        <f t="shared" si="10"/>
        <v>107343.66</v>
      </c>
      <c r="P93" s="18">
        <f t="shared" si="10"/>
        <v>56723.9</v>
      </c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</row>
    <row r="94" ht="15.75" customHeight="1">
      <c r="A94" s="8"/>
      <c r="B94" s="8"/>
      <c r="C94" s="30" t="s">
        <v>111</v>
      </c>
      <c r="D94" s="25">
        <f>D92-D93</f>
        <v>-4924.17</v>
      </c>
      <c r="E94" s="25"/>
      <c r="F94" s="25">
        <f t="shared" ref="F94:G94" si="11">F92-F93</f>
        <v>-10148</v>
      </c>
      <c r="G94" s="25">
        <f t="shared" si="11"/>
        <v>-15015</v>
      </c>
      <c r="H94" s="30"/>
      <c r="I94" s="25">
        <f t="shared" ref="I94:J94" si="12">I92-I93</f>
        <v>-14511.06</v>
      </c>
      <c r="J94" s="25">
        <f t="shared" si="12"/>
        <v>-50024.13</v>
      </c>
      <c r="K94" s="30"/>
      <c r="L94" s="25">
        <f t="shared" ref="L94:P94" si="13">L92-L93</f>
        <v>-1270.95</v>
      </c>
      <c r="M94" s="25">
        <f t="shared" si="13"/>
        <v>-48633.83</v>
      </c>
      <c r="N94" s="25">
        <f t="shared" si="13"/>
        <v>-15421.51</v>
      </c>
      <c r="O94" s="25">
        <f t="shared" si="13"/>
        <v>-45593.66</v>
      </c>
      <c r="P94" s="25">
        <f t="shared" si="13"/>
        <v>25891.04</v>
      </c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</row>
    <row r="95" ht="15.75" customHeight="1">
      <c r="A95" s="8"/>
      <c r="B95" s="8"/>
      <c r="C95" s="8" t="s">
        <v>112</v>
      </c>
      <c r="D95" s="18">
        <v>29254.32</v>
      </c>
      <c r="E95" s="19"/>
      <c r="F95" s="18">
        <f t="shared" ref="F95:G95" si="14">F90</f>
        <v>39402.32</v>
      </c>
      <c r="G95" s="18">
        <f t="shared" si="14"/>
        <v>39402.32</v>
      </c>
      <c r="H95" s="30"/>
      <c r="I95" s="18">
        <f t="shared" ref="I95:J95" si="15">I90</f>
        <v>54738.9</v>
      </c>
      <c r="J95" s="18">
        <f t="shared" si="15"/>
        <v>54738.9</v>
      </c>
      <c r="K95" s="30"/>
      <c r="L95" s="18">
        <f t="shared" ref="L95:P95" si="16">L90</f>
        <v>58549.82</v>
      </c>
      <c r="M95" s="18">
        <f t="shared" si="16"/>
        <v>58549.82</v>
      </c>
      <c r="N95" s="18">
        <f t="shared" si="16"/>
        <v>72741.31</v>
      </c>
      <c r="O95" s="18">
        <f t="shared" si="16"/>
        <v>72741.31</v>
      </c>
      <c r="P95" s="18">
        <f t="shared" si="16"/>
        <v>44377.21</v>
      </c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</row>
    <row r="96" ht="15.75" customHeight="1">
      <c r="A96" s="8"/>
      <c r="B96" s="8"/>
      <c r="C96" s="12" t="s">
        <v>113</v>
      </c>
      <c r="D96" s="18">
        <v>0.0</v>
      </c>
      <c r="E96" s="19"/>
      <c r="F96" s="18">
        <v>0.0</v>
      </c>
      <c r="G96" s="18">
        <v>20718.0</v>
      </c>
      <c r="H96" s="30"/>
      <c r="I96" s="24"/>
      <c r="J96" s="24"/>
      <c r="K96" s="30"/>
      <c r="L96" s="24"/>
      <c r="M96" s="24"/>
      <c r="N96" s="24"/>
      <c r="O96" s="24"/>
      <c r="P96" s="24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</row>
    <row r="97" ht="15.75" customHeight="1">
      <c r="A97" s="8"/>
      <c r="B97" s="8"/>
      <c r="C97" s="12" t="s">
        <v>114</v>
      </c>
      <c r="D97" s="26">
        <f>D94+D95-D96</f>
        <v>24330.15</v>
      </c>
      <c r="E97" s="25"/>
      <c r="F97" s="26">
        <f t="shared" ref="F97:G97" si="17">F94+F95-F96</f>
        <v>29254.32</v>
      </c>
      <c r="G97" s="26">
        <f t="shared" si="17"/>
        <v>3669.32</v>
      </c>
      <c r="H97" s="30"/>
      <c r="I97" s="26">
        <f t="shared" ref="I97:J97" si="18">I94+I95</f>
        <v>40227.84</v>
      </c>
      <c r="J97" s="26">
        <f t="shared" si="18"/>
        <v>4714.77</v>
      </c>
      <c r="K97" s="30"/>
      <c r="L97" s="26">
        <f t="shared" ref="L97:P97" si="19">L94+L95</f>
        <v>57278.87</v>
      </c>
      <c r="M97" s="26">
        <f t="shared" si="19"/>
        <v>9915.99</v>
      </c>
      <c r="N97" s="26">
        <f t="shared" si="19"/>
        <v>57319.8</v>
      </c>
      <c r="O97" s="26">
        <f t="shared" si="19"/>
        <v>27147.65</v>
      </c>
      <c r="P97" s="26">
        <f t="shared" si="19"/>
        <v>70268.25</v>
      </c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</row>
    <row r="98" ht="15.75" customHeight="1">
      <c r="A98" s="5" t="s">
        <v>32</v>
      </c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</row>
    <row r="99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</row>
    <row r="100" ht="15.75" hidden="1" customHeight="1">
      <c r="A100" s="8"/>
      <c r="B100" s="8"/>
      <c r="C100" s="8" t="s">
        <v>115</v>
      </c>
      <c r="D100" s="18">
        <f>F36*20%</f>
        <v>12329.694</v>
      </c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</row>
    <row r="101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</row>
    <row r="102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</row>
    <row r="103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</row>
    <row r="10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</row>
    <row r="105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</row>
    <row r="10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</row>
    <row r="107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</row>
    <row r="108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</row>
    <row r="109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</row>
    <row r="110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</row>
    <row r="111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</row>
    <row r="112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</row>
    <row r="113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</row>
    <row r="11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</row>
    <row r="115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</row>
    <row r="11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</row>
    <row r="117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</row>
    <row r="118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</row>
    <row r="119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</row>
    <row r="120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</row>
    <row r="121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</row>
    <row r="122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</row>
    <row r="123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</row>
    <row r="1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</row>
    <row r="125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</row>
    <row r="1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</row>
    <row r="127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</row>
    <row r="128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</row>
    <row r="129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</row>
    <row r="130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</row>
    <row r="131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</row>
    <row r="132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</row>
    <row r="133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</row>
    <row r="13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</row>
    <row r="135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</row>
    <row r="13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</row>
    <row r="137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</row>
    <row r="138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</row>
    <row r="139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</row>
    <row r="140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</row>
    <row r="141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</row>
    <row r="142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</row>
    <row r="143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</row>
    <row r="14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</row>
    <row r="145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</row>
    <row r="14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</row>
    <row r="147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</row>
    <row r="148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</row>
    <row r="149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</row>
    <row r="150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</row>
    <row r="151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</row>
    <row r="152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</row>
    <row r="153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</row>
    <row r="15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</row>
    <row r="155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</row>
    <row r="15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</row>
    <row r="157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</row>
    <row r="158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</row>
    <row r="159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</row>
    <row r="160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</row>
    <row r="161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</row>
    <row r="162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</row>
    <row r="163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</row>
    <row r="16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</row>
    <row r="165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</row>
    <row r="16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</row>
    <row r="167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</row>
    <row r="168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</row>
    <row r="169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</row>
    <row r="170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</row>
    <row r="171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</row>
    <row r="172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</row>
    <row r="173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</row>
    <row r="17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</row>
    <row r="175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</row>
    <row r="17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</row>
    <row r="177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</row>
    <row r="178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</row>
    <row r="179" ht="15.75" customHeight="1">
      <c r="A179" s="8"/>
      <c r="B179" s="8"/>
      <c r="C179" s="8"/>
      <c r="D179" s="8"/>
      <c r="E179" s="10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</row>
    <row r="180" ht="15.75" customHeight="1">
      <c r="A180" s="8"/>
      <c r="B180" s="8"/>
      <c r="C180" s="8"/>
      <c r="D180" s="8"/>
      <c r="E180" s="10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</row>
    <row r="181" ht="15.75" customHeight="1">
      <c r="A181" s="8"/>
      <c r="B181" s="8"/>
      <c r="C181" s="8"/>
      <c r="D181" s="8"/>
      <c r="E181" s="10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</row>
    <row r="182" ht="15.75" customHeight="1">
      <c r="A182" s="8"/>
      <c r="B182" s="8"/>
      <c r="C182" s="8"/>
      <c r="D182" s="8"/>
      <c r="E182" s="10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</row>
    <row r="183" ht="15.75" customHeight="1">
      <c r="A183" s="8"/>
      <c r="B183" s="8"/>
      <c r="C183" s="8"/>
      <c r="D183" s="8"/>
      <c r="E183" s="10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</row>
    <row r="184" ht="15.75" customHeight="1">
      <c r="A184" s="8"/>
      <c r="B184" s="8"/>
      <c r="C184" s="8"/>
      <c r="D184" s="8"/>
      <c r="E184" s="10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</row>
    <row r="185" ht="15.75" customHeight="1">
      <c r="A185" s="8"/>
      <c r="B185" s="8"/>
      <c r="C185" s="8"/>
      <c r="D185" s="8"/>
      <c r="E185" s="10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</row>
    <row r="186" ht="15.75" customHeight="1">
      <c r="A186" s="8"/>
      <c r="B186" s="8"/>
      <c r="C186" s="8"/>
      <c r="D186" s="8"/>
      <c r="E186" s="10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</row>
    <row r="187" ht="15.75" customHeight="1">
      <c r="A187" s="8"/>
      <c r="B187" s="8"/>
      <c r="C187" s="8"/>
      <c r="D187" s="8"/>
      <c r="E187" s="10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</row>
    <row r="188" ht="15.75" customHeight="1">
      <c r="A188" s="8"/>
      <c r="B188" s="8"/>
      <c r="C188" s="8"/>
      <c r="D188" s="8"/>
      <c r="E188" s="10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</row>
    <row r="189" ht="15.75" customHeight="1">
      <c r="A189" s="8"/>
      <c r="B189" s="8"/>
      <c r="C189" s="8"/>
      <c r="D189" s="8"/>
      <c r="E189" s="10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</row>
    <row r="190" ht="15.75" customHeight="1">
      <c r="A190" s="8"/>
      <c r="B190" s="8"/>
      <c r="C190" s="8"/>
      <c r="D190" s="8"/>
      <c r="E190" s="10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</row>
    <row r="191" ht="15.75" customHeight="1">
      <c r="A191" s="8"/>
      <c r="B191" s="8"/>
      <c r="C191" s="8"/>
      <c r="D191" s="8"/>
      <c r="E191" s="10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</row>
    <row r="192" ht="15.75" customHeight="1">
      <c r="A192" s="8"/>
      <c r="B192" s="8"/>
      <c r="C192" s="8"/>
      <c r="D192" s="8"/>
      <c r="E192" s="10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</row>
    <row r="193" ht="15.75" customHeight="1">
      <c r="A193" s="8"/>
      <c r="B193" s="8"/>
      <c r="C193" s="8"/>
      <c r="D193" s="8"/>
      <c r="E193" s="10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</row>
    <row r="194" ht="15.75" customHeight="1">
      <c r="A194" s="8"/>
      <c r="B194" s="8"/>
      <c r="C194" s="8"/>
      <c r="D194" s="8"/>
      <c r="E194" s="10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</row>
    <row r="195" ht="15.75" customHeight="1">
      <c r="A195" s="8"/>
      <c r="B195" s="8"/>
      <c r="C195" s="8"/>
      <c r="D195" s="8"/>
      <c r="E195" s="10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</row>
    <row r="196" ht="15.75" customHeight="1">
      <c r="A196" s="8"/>
      <c r="B196" s="8"/>
      <c r="C196" s="8"/>
      <c r="D196" s="8"/>
      <c r="E196" s="10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</row>
    <row r="197" ht="15.75" customHeight="1">
      <c r="A197" s="8"/>
      <c r="B197" s="8"/>
      <c r="C197" s="8"/>
      <c r="D197" s="8"/>
      <c r="E197" s="10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</row>
    <row r="198" ht="15.75" customHeight="1">
      <c r="A198" s="8"/>
      <c r="B198" s="8"/>
      <c r="C198" s="8"/>
      <c r="D198" s="8"/>
      <c r="E198" s="10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</row>
    <row r="199" ht="15.75" customHeight="1">
      <c r="A199" s="8"/>
      <c r="B199" s="8"/>
      <c r="C199" s="8"/>
      <c r="D199" s="8"/>
      <c r="E199" s="10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</row>
    <row r="200" ht="15.75" customHeight="1">
      <c r="A200" s="8"/>
      <c r="B200" s="8"/>
      <c r="C200" s="8"/>
      <c r="D200" s="8"/>
      <c r="E200" s="10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</row>
    <row r="201" ht="15.75" customHeight="1">
      <c r="A201" s="8"/>
      <c r="B201" s="8"/>
      <c r="C201" s="8"/>
      <c r="D201" s="8"/>
      <c r="E201" s="10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</row>
    <row r="202" ht="15.75" customHeight="1">
      <c r="A202" s="8"/>
      <c r="B202" s="8"/>
      <c r="C202" s="8"/>
      <c r="D202" s="8"/>
      <c r="E202" s="10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</row>
    <row r="203" ht="15.75" customHeight="1">
      <c r="A203" s="8"/>
      <c r="B203" s="8"/>
      <c r="C203" s="8"/>
      <c r="D203" s="8"/>
      <c r="E203" s="10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</row>
    <row r="204" ht="15.75" customHeight="1">
      <c r="A204" s="8"/>
      <c r="B204" s="8"/>
      <c r="C204" s="8"/>
      <c r="D204" s="8"/>
      <c r="E204" s="10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</row>
    <row r="205" ht="15.75" customHeight="1">
      <c r="A205" s="8"/>
      <c r="B205" s="8"/>
      <c r="C205" s="8"/>
      <c r="D205" s="8"/>
      <c r="E205" s="10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</row>
    <row r="206" ht="15.75" customHeight="1">
      <c r="A206" s="8"/>
      <c r="B206" s="8"/>
      <c r="C206" s="8"/>
      <c r="D206" s="8"/>
      <c r="E206" s="10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</row>
    <row r="207" ht="15.75" customHeight="1">
      <c r="A207" s="8"/>
      <c r="B207" s="8"/>
      <c r="C207" s="8"/>
      <c r="D207" s="8"/>
      <c r="E207" s="10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</row>
    <row r="208" ht="15.75" customHeight="1">
      <c r="A208" s="8"/>
      <c r="B208" s="8"/>
      <c r="C208" s="8"/>
      <c r="D208" s="8"/>
      <c r="E208" s="10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</row>
    <row r="209" ht="15.75" customHeight="1">
      <c r="A209" s="8"/>
      <c r="B209" s="8"/>
      <c r="C209" s="8"/>
      <c r="D209" s="8"/>
      <c r="E209" s="10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</row>
    <row r="210" ht="15.75" customHeight="1">
      <c r="A210" s="8"/>
      <c r="B210" s="8"/>
      <c r="C210" s="8"/>
      <c r="D210" s="8"/>
      <c r="E210" s="10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</row>
    <row r="211" ht="15.75" customHeight="1">
      <c r="A211" s="8"/>
      <c r="B211" s="8"/>
      <c r="C211" s="8"/>
      <c r="D211" s="8"/>
      <c r="E211" s="10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</row>
    <row r="212" ht="15.75" customHeight="1">
      <c r="A212" s="8"/>
      <c r="B212" s="8"/>
      <c r="C212" s="8"/>
      <c r="D212" s="8"/>
      <c r="E212" s="10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</row>
    <row r="213" ht="15.75" customHeight="1">
      <c r="A213" s="8"/>
      <c r="B213" s="8"/>
      <c r="C213" s="8"/>
      <c r="D213" s="8"/>
      <c r="E213" s="10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</row>
    <row r="214" ht="15.75" customHeight="1">
      <c r="A214" s="8"/>
      <c r="B214" s="8"/>
      <c r="C214" s="8"/>
      <c r="D214" s="8"/>
      <c r="E214" s="10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</row>
    <row r="215" ht="15.75" customHeight="1">
      <c r="A215" s="8"/>
      <c r="B215" s="8"/>
      <c r="C215" s="8"/>
      <c r="D215" s="8"/>
      <c r="E215" s="10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</row>
    <row r="216" ht="15.75" customHeight="1">
      <c r="A216" s="8"/>
      <c r="B216" s="8"/>
      <c r="C216" s="8"/>
      <c r="D216" s="8"/>
      <c r="E216" s="10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</row>
    <row r="217" ht="15.75" customHeight="1">
      <c r="A217" s="8"/>
      <c r="B217" s="8"/>
      <c r="C217" s="8"/>
      <c r="D217" s="8"/>
      <c r="E217" s="10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</row>
    <row r="218" ht="15.75" customHeight="1">
      <c r="A218" s="8"/>
      <c r="B218" s="8"/>
      <c r="C218" s="8"/>
      <c r="D218" s="8"/>
      <c r="E218" s="10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</row>
    <row r="219" ht="15.75" customHeight="1">
      <c r="A219" s="8"/>
      <c r="B219" s="8"/>
      <c r="C219" s="8"/>
      <c r="D219" s="8"/>
      <c r="E219" s="10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</row>
    <row r="220" ht="15.75" customHeight="1">
      <c r="A220" s="8"/>
      <c r="B220" s="8"/>
      <c r="C220" s="8"/>
      <c r="D220" s="8"/>
      <c r="E220" s="10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</row>
    <row r="221" ht="15.75" customHeight="1">
      <c r="A221" s="8"/>
      <c r="B221" s="8"/>
      <c r="C221" s="8"/>
      <c r="D221" s="8"/>
      <c r="E221" s="10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</row>
    <row r="222" ht="15.75" customHeight="1">
      <c r="A222" s="8"/>
      <c r="B222" s="8"/>
      <c r="C222" s="8"/>
      <c r="D222" s="8"/>
      <c r="E222" s="10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</row>
    <row r="223" ht="15.75" customHeight="1">
      <c r="A223" s="8"/>
      <c r="B223" s="8"/>
      <c r="C223" s="8"/>
      <c r="D223" s="8"/>
      <c r="E223" s="10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</row>
    <row r="224" ht="15.75" customHeight="1">
      <c r="A224" s="8"/>
      <c r="B224" s="8"/>
      <c r="C224" s="8"/>
      <c r="D224" s="8"/>
      <c r="E224" s="10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</row>
    <row r="225" ht="15.75" customHeight="1">
      <c r="A225" s="8"/>
      <c r="B225" s="8"/>
      <c r="C225" s="8"/>
      <c r="D225" s="8"/>
      <c r="E225" s="10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</row>
    <row r="226" ht="15.75" customHeight="1">
      <c r="A226" s="8"/>
      <c r="B226" s="8"/>
      <c r="C226" s="8"/>
      <c r="D226" s="8"/>
      <c r="E226" s="10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</row>
    <row r="227" ht="15.75" customHeight="1">
      <c r="A227" s="8"/>
      <c r="B227" s="8"/>
      <c r="C227" s="8"/>
      <c r="D227" s="8"/>
      <c r="E227" s="10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</row>
    <row r="228" ht="15.75" customHeight="1">
      <c r="A228" s="8"/>
      <c r="B228" s="8"/>
      <c r="C228" s="8"/>
      <c r="D228" s="8"/>
      <c r="E228" s="10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</row>
    <row r="229" ht="15.75" customHeight="1">
      <c r="A229" s="8"/>
      <c r="B229" s="8"/>
      <c r="C229" s="8"/>
      <c r="D229" s="8"/>
      <c r="E229" s="10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</row>
    <row r="230" ht="15.75" customHeight="1">
      <c r="A230" s="8"/>
      <c r="B230" s="8"/>
      <c r="C230" s="8"/>
      <c r="D230" s="8"/>
      <c r="E230" s="10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</row>
    <row r="231" ht="15.75" customHeight="1">
      <c r="A231" s="8"/>
      <c r="B231" s="8"/>
      <c r="C231" s="8"/>
      <c r="D231" s="8"/>
      <c r="E231" s="10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</row>
    <row r="232" ht="15.75" customHeight="1">
      <c r="A232" s="8"/>
      <c r="B232" s="8"/>
      <c r="C232" s="8"/>
      <c r="D232" s="8"/>
      <c r="E232" s="10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</row>
    <row r="233" ht="15.75" customHeight="1">
      <c r="A233" s="8"/>
      <c r="B233" s="8"/>
      <c r="C233" s="8"/>
      <c r="D233" s="8"/>
      <c r="E233" s="10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</row>
    <row r="234" ht="15.75" customHeight="1">
      <c r="A234" s="8"/>
      <c r="B234" s="8"/>
      <c r="C234" s="8"/>
      <c r="D234" s="8"/>
      <c r="E234" s="10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</row>
    <row r="235" ht="15.75" customHeight="1">
      <c r="A235" s="8"/>
      <c r="B235" s="8"/>
      <c r="C235" s="8"/>
      <c r="D235" s="8"/>
      <c r="E235" s="10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</row>
    <row r="236" ht="15.75" customHeight="1">
      <c r="A236" s="8"/>
      <c r="B236" s="8"/>
      <c r="C236" s="8"/>
      <c r="D236" s="8"/>
      <c r="E236" s="10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</row>
    <row r="237" ht="15.75" customHeight="1">
      <c r="A237" s="8"/>
      <c r="B237" s="8"/>
      <c r="C237" s="8"/>
      <c r="D237" s="8"/>
      <c r="E237" s="10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</row>
    <row r="238" ht="15.75" customHeight="1">
      <c r="A238" s="8"/>
      <c r="B238" s="8"/>
      <c r="C238" s="8"/>
      <c r="D238" s="8"/>
      <c r="E238" s="10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</row>
    <row r="239" ht="15.75" customHeight="1">
      <c r="A239" s="8"/>
      <c r="B239" s="8"/>
      <c r="C239" s="8"/>
      <c r="D239" s="8"/>
      <c r="E239" s="10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</row>
    <row r="240" ht="15.75" customHeight="1">
      <c r="A240" s="8"/>
      <c r="B240" s="8"/>
      <c r="C240" s="8"/>
      <c r="D240" s="8"/>
      <c r="E240" s="10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</row>
    <row r="241" ht="15.75" customHeight="1">
      <c r="A241" s="8"/>
      <c r="B241" s="8"/>
      <c r="C241" s="8"/>
      <c r="D241" s="8"/>
      <c r="E241" s="10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</row>
    <row r="242" ht="15.75" customHeight="1">
      <c r="A242" s="8"/>
      <c r="B242" s="8"/>
      <c r="C242" s="8"/>
      <c r="D242" s="8"/>
      <c r="E242" s="10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</row>
    <row r="243" ht="15.75" customHeight="1">
      <c r="A243" s="8"/>
      <c r="B243" s="8"/>
      <c r="C243" s="8"/>
      <c r="D243" s="8"/>
      <c r="E243" s="10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</row>
    <row r="244" ht="15.75" customHeight="1">
      <c r="A244" s="8"/>
      <c r="B244" s="8"/>
      <c r="C244" s="8"/>
      <c r="D244" s="8"/>
      <c r="E244" s="10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</row>
    <row r="245" ht="15.75" customHeight="1">
      <c r="A245" s="8"/>
      <c r="B245" s="8"/>
      <c r="C245" s="8"/>
      <c r="D245" s="8"/>
      <c r="E245" s="10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</row>
    <row r="246" ht="15.75" customHeight="1">
      <c r="A246" s="8"/>
      <c r="B246" s="8"/>
      <c r="C246" s="8"/>
      <c r="D246" s="8"/>
      <c r="E246" s="10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</row>
    <row r="247" ht="15.75" customHeight="1">
      <c r="A247" s="8"/>
      <c r="B247" s="8"/>
      <c r="C247" s="8"/>
      <c r="D247" s="8"/>
      <c r="E247" s="10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</row>
    <row r="248" ht="15.75" customHeight="1">
      <c r="A248" s="8"/>
      <c r="B248" s="8"/>
      <c r="C248" s="8"/>
      <c r="D248" s="8"/>
      <c r="E248" s="10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</row>
    <row r="249" ht="15.75" customHeight="1">
      <c r="A249" s="8"/>
      <c r="B249" s="8"/>
      <c r="C249" s="8"/>
      <c r="D249" s="8"/>
      <c r="E249" s="10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</row>
    <row r="250" ht="15.75" customHeight="1">
      <c r="A250" s="8"/>
      <c r="B250" s="8"/>
      <c r="C250" s="8"/>
      <c r="D250" s="8"/>
      <c r="E250" s="10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</row>
    <row r="251" ht="15.75" customHeight="1">
      <c r="A251" s="8"/>
      <c r="B251" s="8"/>
      <c r="C251" s="8"/>
      <c r="D251" s="8"/>
      <c r="E251" s="10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</row>
    <row r="252" ht="15.75" customHeight="1">
      <c r="A252" s="8"/>
      <c r="B252" s="8"/>
      <c r="C252" s="8"/>
      <c r="D252" s="8"/>
      <c r="E252" s="10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</row>
    <row r="253" ht="15.75" customHeight="1">
      <c r="A253" s="8"/>
      <c r="B253" s="8"/>
      <c r="C253" s="8"/>
      <c r="D253" s="8"/>
      <c r="E253" s="10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</row>
    <row r="254" ht="15.75" customHeight="1">
      <c r="A254" s="8"/>
      <c r="B254" s="8"/>
      <c r="C254" s="8"/>
      <c r="D254" s="8"/>
      <c r="E254" s="10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</row>
    <row r="255" ht="15.75" customHeight="1">
      <c r="A255" s="8"/>
      <c r="B255" s="8"/>
      <c r="C255" s="8"/>
      <c r="D255" s="8"/>
      <c r="E255" s="10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</row>
    <row r="256" ht="15.75" customHeight="1">
      <c r="A256" s="8"/>
      <c r="B256" s="8"/>
      <c r="C256" s="8"/>
      <c r="D256" s="8"/>
      <c r="E256" s="10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</row>
    <row r="257" ht="15.75" customHeight="1">
      <c r="A257" s="8"/>
      <c r="B257" s="8"/>
      <c r="C257" s="8"/>
      <c r="D257" s="8"/>
      <c r="E257" s="10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</row>
    <row r="258" ht="15.75" customHeight="1">
      <c r="A258" s="8"/>
      <c r="B258" s="8"/>
      <c r="C258" s="8"/>
      <c r="D258" s="8"/>
      <c r="E258" s="10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</row>
    <row r="259" ht="15.75" customHeight="1">
      <c r="A259" s="8"/>
      <c r="B259" s="8"/>
      <c r="C259" s="8"/>
      <c r="D259" s="8"/>
      <c r="E259" s="10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</row>
    <row r="260" ht="15.75" customHeight="1">
      <c r="A260" s="8"/>
      <c r="B260" s="8"/>
      <c r="C260" s="8"/>
      <c r="D260" s="8"/>
      <c r="E260" s="10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</row>
    <row r="261" ht="15.75" customHeight="1">
      <c r="A261" s="8"/>
      <c r="B261" s="8"/>
      <c r="C261" s="8"/>
      <c r="D261" s="8"/>
      <c r="E261" s="10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</row>
    <row r="262" ht="15.75" customHeight="1">
      <c r="A262" s="8"/>
      <c r="B262" s="8"/>
      <c r="C262" s="8"/>
      <c r="D262" s="8"/>
      <c r="E262" s="10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</row>
    <row r="263" ht="15.75" customHeight="1">
      <c r="A263" s="8"/>
      <c r="B263" s="8"/>
      <c r="C263" s="8"/>
      <c r="D263" s="8"/>
      <c r="E263" s="10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</row>
    <row r="264" ht="15.75" customHeight="1">
      <c r="A264" s="8"/>
      <c r="B264" s="8"/>
      <c r="C264" s="8"/>
      <c r="D264" s="8"/>
      <c r="E264" s="10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</row>
    <row r="265" ht="15.75" customHeight="1">
      <c r="A265" s="8"/>
      <c r="B265" s="8"/>
      <c r="C265" s="8"/>
      <c r="D265" s="8"/>
      <c r="E265" s="10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</row>
    <row r="266" ht="15.75" customHeight="1">
      <c r="A266" s="8"/>
      <c r="B266" s="8"/>
      <c r="C266" s="8"/>
      <c r="D266" s="8"/>
      <c r="E266" s="10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</row>
    <row r="267" ht="15.75" customHeight="1">
      <c r="A267" s="8"/>
      <c r="B267" s="8"/>
      <c r="C267" s="8"/>
      <c r="D267" s="8"/>
      <c r="E267" s="10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</row>
    <row r="268" ht="15.75" customHeight="1">
      <c r="A268" s="8"/>
      <c r="B268" s="8"/>
      <c r="C268" s="8"/>
      <c r="D268" s="8"/>
      <c r="E268" s="10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</row>
    <row r="269" ht="15.75" customHeight="1">
      <c r="A269" s="8"/>
      <c r="B269" s="8"/>
      <c r="C269" s="8"/>
      <c r="D269" s="8"/>
      <c r="E269" s="10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</row>
    <row r="270" ht="15.75" customHeight="1">
      <c r="A270" s="8"/>
      <c r="B270" s="8"/>
      <c r="C270" s="8"/>
      <c r="D270" s="8"/>
      <c r="E270" s="10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</row>
    <row r="271" ht="15.75" customHeight="1">
      <c r="A271" s="8"/>
      <c r="B271" s="8"/>
      <c r="C271" s="8"/>
      <c r="D271" s="8"/>
      <c r="E271" s="10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</row>
    <row r="272" ht="15.75" customHeight="1">
      <c r="A272" s="8"/>
      <c r="B272" s="8"/>
      <c r="C272" s="8"/>
      <c r="D272" s="8"/>
      <c r="E272" s="10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</row>
    <row r="273" ht="15.75" customHeight="1">
      <c r="A273" s="8"/>
      <c r="B273" s="8"/>
      <c r="C273" s="8"/>
      <c r="D273" s="8"/>
      <c r="E273" s="10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</row>
    <row r="274" ht="15.75" customHeight="1">
      <c r="A274" s="8"/>
      <c r="B274" s="8"/>
      <c r="C274" s="8"/>
      <c r="D274" s="8"/>
      <c r="E274" s="10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</row>
    <row r="275" ht="15.75" customHeight="1">
      <c r="A275" s="8"/>
      <c r="B275" s="8"/>
      <c r="C275" s="8"/>
      <c r="D275" s="8"/>
      <c r="E275" s="10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</row>
    <row r="276" ht="15.75" customHeight="1">
      <c r="A276" s="8"/>
      <c r="B276" s="8"/>
      <c r="C276" s="8"/>
      <c r="D276" s="8"/>
      <c r="E276" s="10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</row>
    <row r="277" ht="15.75" customHeight="1">
      <c r="A277" s="8"/>
      <c r="B277" s="8"/>
      <c r="C277" s="8"/>
      <c r="D277" s="8"/>
      <c r="E277" s="10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</row>
    <row r="278" ht="15.75" customHeight="1">
      <c r="A278" s="8"/>
      <c r="B278" s="8"/>
      <c r="C278" s="8"/>
      <c r="D278" s="8"/>
      <c r="E278" s="10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</row>
    <row r="279" ht="15.75" customHeight="1">
      <c r="A279" s="8"/>
      <c r="B279" s="8"/>
      <c r="C279" s="8"/>
      <c r="D279" s="8"/>
      <c r="E279" s="10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</row>
    <row r="280" ht="15.75" customHeight="1">
      <c r="A280" s="8"/>
      <c r="B280" s="8"/>
      <c r="C280" s="8"/>
      <c r="D280" s="8"/>
      <c r="E280" s="10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</row>
    <row r="281" ht="15.75" customHeight="1">
      <c r="A281" s="8"/>
      <c r="B281" s="8"/>
      <c r="C281" s="8"/>
      <c r="D281" s="8"/>
      <c r="E281" s="10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</row>
    <row r="282" ht="15.75" customHeight="1">
      <c r="A282" s="8"/>
      <c r="B282" s="8"/>
      <c r="C282" s="8"/>
      <c r="D282" s="8"/>
      <c r="E282" s="10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</row>
    <row r="283" ht="15.75" customHeight="1">
      <c r="A283" s="8"/>
      <c r="B283" s="8"/>
      <c r="C283" s="8"/>
      <c r="D283" s="8"/>
      <c r="E283" s="10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</row>
    <row r="284" ht="15.75" customHeight="1">
      <c r="A284" s="8"/>
      <c r="B284" s="8"/>
      <c r="C284" s="8"/>
      <c r="D284" s="8"/>
      <c r="E284" s="10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</row>
    <row r="285" ht="15.75" customHeight="1">
      <c r="A285" s="8"/>
      <c r="B285" s="8"/>
      <c r="C285" s="8"/>
      <c r="D285" s="8"/>
      <c r="E285" s="10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</row>
    <row r="286" ht="15.75" customHeight="1">
      <c r="A286" s="8"/>
      <c r="B286" s="8"/>
      <c r="C286" s="8"/>
      <c r="D286" s="8"/>
      <c r="E286" s="10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</row>
    <row r="287" ht="15.75" customHeight="1">
      <c r="A287" s="8"/>
      <c r="B287" s="8"/>
      <c r="C287" s="8"/>
      <c r="D287" s="8"/>
      <c r="E287" s="10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</row>
    <row r="288" ht="15.75" customHeight="1">
      <c r="A288" s="8"/>
      <c r="B288" s="8"/>
      <c r="C288" s="8"/>
      <c r="D288" s="8"/>
      <c r="E288" s="10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</row>
    <row r="289" ht="15.75" customHeight="1">
      <c r="A289" s="8"/>
      <c r="B289" s="8"/>
      <c r="C289" s="8"/>
      <c r="D289" s="8"/>
      <c r="E289" s="10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</row>
    <row r="290" ht="15.75" customHeight="1">
      <c r="A290" s="8"/>
      <c r="B290" s="8"/>
      <c r="C290" s="8"/>
      <c r="D290" s="8"/>
      <c r="E290" s="10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</row>
    <row r="291" ht="15.75" customHeight="1">
      <c r="A291" s="8"/>
      <c r="B291" s="8"/>
      <c r="C291" s="8"/>
      <c r="D291" s="8"/>
      <c r="E291" s="10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</row>
    <row r="292" ht="15.75" customHeight="1">
      <c r="A292" s="8"/>
      <c r="B292" s="8"/>
      <c r="C292" s="8"/>
      <c r="D292" s="8"/>
      <c r="E292" s="10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</row>
    <row r="293" ht="15.75" customHeight="1">
      <c r="A293" s="8"/>
      <c r="B293" s="8"/>
      <c r="C293" s="8"/>
      <c r="D293" s="8"/>
      <c r="E293" s="10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</row>
    <row r="294" ht="15.75" customHeight="1">
      <c r="A294" s="8"/>
      <c r="B294" s="8"/>
      <c r="C294" s="8"/>
      <c r="D294" s="8"/>
      <c r="E294" s="10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</row>
    <row r="295" ht="15.75" customHeight="1">
      <c r="A295" s="8"/>
      <c r="B295" s="8"/>
      <c r="C295" s="8"/>
      <c r="D295" s="8"/>
      <c r="E295" s="10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</row>
    <row r="296" ht="15.75" customHeight="1">
      <c r="A296" s="8"/>
      <c r="B296" s="8"/>
      <c r="C296" s="8"/>
      <c r="D296" s="8"/>
      <c r="E296" s="10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</row>
    <row r="297" ht="15.75" customHeight="1">
      <c r="A297" s="8"/>
      <c r="B297" s="8"/>
      <c r="C297" s="8"/>
      <c r="D297" s="8"/>
      <c r="E297" s="10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</row>
    <row r="298" ht="15.75" customHeight="1">
      <c r="A298" s="8"/>
      <c r="B298" s="8"/>
      <c r="C298" s="8"/>
      <c r="D298" s="8"/>
      <c r="E298" s="10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</row>
    <row r="299" ht="15.75" customHeight="1">
      <c r="E299" s="4"/>
    </row>
    <row r="300" ht="15.75" customHeight="1">
      <c r="E300" s="4"/>
    </row>
    <row r="301" ht="15.75" customHeight="1">
      <c r="E301" s="4"/>
    </row>
    <row r="302" ht="15.75" customHeight="1">
      <c r="E302" s="4"/>
    </row>
    <row r="303" ht="15.75" customHeight="1">
      <c r="E303" s="4"/>
    </row>
    <row r="304" ht="15.75" customHeight="1">
      <c r="E304" s="4"/>
    </row>
    <row r="305" ht="15.75" customHeight="1">
      <c r="E305" s="4"/>
    </row>
    <row r="306" ht="15.75" customHeight="1">
      <c r="E306" s="4"/>
    </row>
    <row r="307" ht="15.75" customHeight="1">
      <c r="E307" s="4"/>
    </row>
    <row r="308" ht="15.75" customHeight="1">
      <c r="E308" s="4"/>
    </row>
    <row r="309" ht="15.75" customHeight="1">
      <c r="E309" s="4"/>
    </row>
    <row r="310" ht="15.75" customHeight="1">
      <c r="E310" s="4"/>
    </row>
    <row r="311" ht="15.75" customHeight="1">
      <c r="E311" s="4"/>
    </row>
    <row r="312" ht="15.75" customHeight="1">
      <c r="E312" s="4"/>
    </row>
    <row r="313" ht="15.75" customHeight="1">
      <c r="E313" s="4"/>
    </row>
    <row r="314" ht="15.75" customHeight="1">
      <c r="E314" s="4"/>
    </row>
    <row r="315" ht="15.75" customHeight="1">
      <c r="E315" s="4"/>
    </row>
    <row r="316" ht="15.75" customHeight="1">
      <c r="E316" s="4"/>
    </row>
    <row r="317" ht="15.75" customHeight="1">
      <c r="E317" s="4"/>
    </row>
    <row r="318" ht="15.75" customHeight="1">
      <c r="E318" s="4"/>
    </row>
    <row r="319" ht="15.75" customHeight="1">
      <c r="E319" s="4"/>
    </row>
    <row r="320" ht="15.75" customHeight="1">
      <c r="E320" s="4"/>
    </row>
    <row r="321" ht="15.75" customHeight="1">
      <c r="E321" s="4"/>
    </row>
    <row r="322" ht="15.75" customHeight="1">
      <c r="E322" s="4"/>
    </row>
    <row r="323" ht="15.75" customHeight="1">
      <c r="E323" s="4"/>
    </row>
    <row r="324" ht="15.75" customHeight="1">
      <c r="E324" s="4"/>
    </row>
    <row r="325" ht="15.75" customHeight="1">
      <c r="E325" s="4"/>
    </row>
    <row r="326" ht="15.75" customHeight="1">
      <c r="E326" s="4"/>
    </row>
    <row r="327" ht="15.75" customHeight="1">
      <c r="E327" s="4"/>
    </row>
    <row r="328" ht="15.75" customHeight="1">
      <c r="E328" s="4"/>
    </row>
    <row r="329" ht="15.75" customHeight="1">
      <c r="E329" s="4"/>
    </row>
    <row r="330" ht="15.75" customHeight="1">
      <c r="E330" s="4"/>
    </row>
    <row r="331" ht="15.75" customHeight="1">
      <c r="E331" s="4"/>
    </row>
    <row r="332" ht="15.75" customHeight="1">
      <c r="E332" s="4"/>
    </row>
    <row r="333" ht="15.75" customHeight="1">
      <c r="E333" s="4"/>
    </row>
    <row r="334" ht="15.75" customHeight="1">
      <c r="E334" s="4"/>
    </row>
    <row r="335" ht="15.75" customHeight="1">
      <c r="E335" s="4"/>
    </row>
    <row r="336" ht="15.75" customHeight="1">
      <c r="E336" s="4"/>
    </row>
    <row r="337" ht="15.75" customHeight="1">
      <c r="E337" s="4"/>
    </row>
    <row r="338" ht="15.75" customHeight="1">
      <c r="E338" s="4"/>
    </row>
    <row r="339" ht="15.75" customHeight="1">
      <c r="E339" s="4"/>
    </row>
    <row r="340" ht="15.75" customHeight="1">
      <c r="E340" s="4"/>
    </row>
    <row r="341" ht="15.75" customHeight="1">
      <c r="E341" s="4"/>
    </row>
    <row r="342" ht="15.75" customHeight="1">
      <c r="E342" s="4"/>
    </row>
    <row r="343" ht="15.75" customHeight="1">
      <c r="E343" s="4"/>
    </row>
    <row r="344" ht="15.75" customHeight="1">
      <c r="E344" s="4"/>
    </row>
    <row r="345" ht="15.75" customHeight="1">
      <c r="E345" s="4"/>
    </row>
    <row r="346" ht="15.75" customHeight="1">
      <c r="E346" s="4"/>
    </row>
    <row r="347" ht="15.75" customHeight="1">
      <c r="E347" s="4"/>
    </row>
    <row r="348" ht="15.75" customHeight="1">
      <c r="E348" s="4"/>
    </row>
    <row r="349" ht="15.75" customHeight="1">
      <c r="E349" s="4"/>
    </row>
    <row r="350" ht="15.75" customHeight="1">
      <c r="E350" s="4"/>
    </row>
    <row r="351" ht="15.75" customHeight="1">
      <c r="E351" s="4"/>
    </row>
    <row r="352" ht="15.75" customHeight="1">
      <c r="E352" s="4"/>
    </row>
    <row r="353" ht="15.75" customHeight="1">
      <c r="E353" s="4"/>
    </row>
    <row r="354" ht="15.75" customHeight="1">
      <c r="E354" s="4"/>
    </row>
    <row r="355" ht="15.75" customHeight="1">
      <c r="E355" s="4"/>
    </row>
    <row r="356" ht="15.75" customHeight="1">
      <c r="E356" s="4"/>
    </row>
    <row r="357" ht="15.75" customHeight="1">
      <c r="E357" s="4"/>
    </row>
    <row r="358" ht="15.75" customHeight="1">
      <c r="E358" s="4"/>
    </row>
    <row r="359" ht="15.75" customHeight="1">
      <c r="E359" s="4"/>
    </row>
    <row r="360" ht="15.75" customHeight="1">
      <c r="E360" s="4"/>
    </row>
    <row r="361" ht="15.75" customHeight="1">
      <c r="E361" s="4"/>
    </row>
    <row r="362" ht="15.75" customHeight="1">
      <c r="E362" s="4"/>
    </row>
    <row r="363" ht="15.75" customHeight="1">
      <c r="E363" s="4"/>
    </row>
    <row r="364" ht="15.75" customHeight="1">
      <c r="E364" s="4"/>
    </row>
    <row r="365" ht="15.75" customHeight="1">
      <c r="E365" s="4"/>
    </row>
    <row r="366" ht="15.75" customHeight="1">
      <c r="E366" s="4"/>
    </row>
    <row r="367" ht="15.75" customHeight="1">
      <c r="E367" s="4"/>
    </row>
    <row r="368" ht="15.75" customHeight="1">
      <c r="E368" s="4"/>
    </row>
    <row r="369" ht="15.75" customHeight="1">
      <c r="E369" s="4"/>
    </row>
    <row r="370" ht="15.75" customHeight="1">
      <c r="E370" s="4"/>
    </row>
    <row r="371" ht="15.75" customHeight="1">
      <c r="E371" s="4"/>
    </row>
    <row r="372" ht="15.75" customHeight="1">
      <c r="E372" s="4"/>
    </row>
    <row r="373" ht="15.75" customHeight="1">
      <c r="E373" s="4"/>
    </row>
    <row r="374" ht="15.75" customHeight="1">
      <c r="E374" s="4"/>
    </row>
    <row r="375" ht="15.75" customHeight="1">
      <c r="E375" s="4"/>
    </row>
    <row r="376" ht="15.75" customHeight="1">
      <c r="E376" s="4"/>
    </row>
    <row r="377" ht="15.75" customHeight="1">
      <c r="E377" s="4"/>
    </row>
    <row r="378" ht="15.75" customHeight="1">
      <c r="E378" s="4"/>
    </row>
    <row r="379" ht="15.75" customHeight="1">
      <c r="E379" s="4"/>
    </row>
    <row r="380" ht="15.75" customHeight="1">
      <c r="E380" s="4"/>
    </row>
    <row r="381" ht="15.75" customHeight="1">
      <c r="E381" s="4"/>
    </row>
    <row r="382" ht="15.75" customHeight="1">
      <c r="E382" s="4"/>
    </row>
    <row r="383" ht="15.75" customHeight="1">
      <c r="E383" s="4"/>
    </row>
    <row r="384" ht="15.75" customHeight="1">
      <c r="E384" s="4"/>
    </row>
    <row r="385" ht="15.75" customHeight="1">
      <c r="E385" s="4"/>
    </row>
    <row r="386" ht="15.75" customHeight="1">
      <c r="E386" s="4"/>
    </row>
    <row r="387" ht="15.75" customHeight="1">
      <c r="E387" s="4"/>
    </row>
    <row r="388" ht="15.75" customHeight="1">
      <c r="E388" s="4"/>
    </row>
    <row r="389" ht="15.75" customHeight="1">
      <c r="E389" s="4"/>
    </row>
    <row r="390" ht="15.75" customHeight="1">
      <c r="E390" s="4"/>
    </row>
    <row r="391" ht="15.75" customHeight="1">
      <c r="E391" s="4"/>
    </row>
    <row r="392" ht="15.75" customHeight="1">
      <c r="E392" s="4"/>
    </row>
    <row r="393" ht="15.75" customHeight="1">
      <c r="E393" s="4"/>
    </row>
    <row r="394" ht="15.75" customHeight="1">
      <c r="E394" s="4"/>
    </row>
    <row r="395" ht="15.75" customHeight="1">
      <c r="E395" s="4"/>
    </row>
    <row r="396" ht="15.75" customHeight="1">
      <c r="E396" s="4"/>
    </row>
    <row r="397" ht="15.75" customHeight="1">
      <c r="E397" s="4"/>
    </row>
    <row r="398" ht="15.75" customHeight="1">
      <c r="E398" s="4"/>
    </row>
    <row r="399" ht="15.75" customHeight="1">
      <c r="E399" s="4"/>
    </row>
    <row r="400" ht="15.75" customHeight="1">
      <c r="E400" s="4"/>
    </row>
    <row r="401" ht="15.75" customHeight="1">
      <c r="E401" s="4"/>
    </row>
    <row r="402" ht="15.75" customHeight="1">
      <c r="E402" s="4"/>
    </row>
    <row r="403" ht="15.75" customHeight="1">
      <c r="E403" s="4"/>
    </row>
    <row r="404" ht="15.75" customHeight="1">
      <c r="E404" s="4"/>
    </row>
    <row r="405" ht="15.75" customHeight="1">
      <c r="E405" s="4"/>
    </row>
    <row r="406" ht="15.75" customHeight="1">
      <c r="E406" s="4"/>
    </row>
    <row r="407" ht="15.75" customHeight="1">
      <c r="E407" s="4"/>
    </row>
    <row r="408" ht="15.75" customHeight="1">
      <c r="E408" s="4"/>
    </row>
    <row r="409" ht="15.75" customHeight="1">
      <c r="E409" s="4"/>
    </row>
    <row r="410" ht="15.75" customHeight="1">
      <c r="E410" s="4"/>
    </row>
    <row r="411" ht="15.75" customHeight="1">
      <c r="E411" s="4"/>
    </row>
    <row r="412" ht="15.75" customHeight="1">
      <c r="E412" s="4"/>
    </row>
    <row r="413" ht="15.75" customHeight="1">
      <c r="E413" s="4"/>
    </row>
    <row r="414" ht="15.75" customHeight="1">
      <c r="E414" s="4"/>
    </row>
    <row r="415" ht="15.75" customHeight="1">
      <c r="E415" s="4"/>
    </row>
    <row r="416" ht="15.75" customHeight="1">
      <c r="E416" s="4"/>
    </row>
    <row r="417" ht="15.75" customHeight="1">
      <c r="E417" s="4"/>
    </row>
    <row r="418" ht="15.75" customHeight="1">
      <c r="E418" s="4"/>
    </row>
    <row r="419" ht="15.75" customHeight="1">
      <c r="E419" s="4"/>
    </row>
    <row r="420" ht="15.75" customHeight="1">
      <c r="E420" s="4"/>
    </row>
    <row r="421" ht="15.75" customHeight="1">
      <c r="E421" s="4"/>
    </row>
    <row r="422" ht="15.75" customHeight="1">
      <c r="E422" s="4"/>
    </row>
    <row r="423" ht="15.75" customHeight="1">
      <c r="E423" s="4"/>
    </row>
    <row r="424" ht="15.75" customHeight="1">
      <c r="E424" s="4"/>
    </row>
    <row r="425" ht="15.75" customHeight="1">
      <c r="E425" s="4"/>
    </row>
    <row r="426" ht="15.75" customHeight="1">
      <c r="E426" s="4"/>
    </row>
    <row r="427" ht="15.75" customHeight="1">
      <c r="E427" s="4"/>
    </row>
    <row r="428" ht="15.75" customHeight="1">
      <c r="E428" s="4"/>
    </row>
    <row r="429" ht="15.75" customHeight="1">
      <c r="E429" s="4"/>
    </row>
    <row r="430" ht="15.75" customHeight="1">
      <c r="E430" s="4"/>
    </row>
    <row r="431" ht="15.75" customHeight="1">
      <c r="E431" s="4"/>
    </row>
    <row r="432" ht="15.75" customHeight="1">
      <c r="E432" s="4"/>
    </row>
    <row r="433" ht="15.75" customHeight="1">
      <c r="E433" s="4"/>
    </row>
    <row r="434" ht="15.75" customHeight="1">
      <c r="E434" s="4"/>
    </row>
    <row r="435" ht="15.75" customHeight="1">
      <c r="E435" s="4"/>
    </row>
    <row r="436" ht="15.75" customHeight="1">
      <c r="E436" s="4"/>
    </row>
    <row r="437" ht="15.75" customHeight="1">
      <c r="E437" s="4"/>
    </row>
    <row r="438" ht="15.75" customHeight="1">
      <c r="E438" s="4"/>
    </row>
    <row r="439" ht="15.75" customHeight="1">
      <c r="E439" s="4"/>
    </row>
    <row r="440" ht="15.75" customHeight="1">
      <c r="E440" s="4"/>
    </row>
    <row r="441" ht="15.75" customHeight="1">
      <c r="E441" s="4"/>
    </row>
    <row r="442" ht="15.75" customHeight="1">
      <c r="E442" s="4"/>
    </row>
    <row r="443" ht="15.75" customHeight="1">
      <c r="E443" s="4"/>
    </row>
    <row r="444" ht="15.75" customHeight="1">
      <c r="E444" s="4"/>
    </row>
    <row r="445" ht="15.75" customHeight="1">
      <c r="E445" s="4"/>
    </row>
    <row r="446" ht="15.75" customHeight="1">
      <c r="E446" s="4"/>
    </row>
    <row r="447" ht="15.75" customHeight="1">
      <c r="E447" s="4"/>
    </row>
    <row r="448" ht="15.75" customHeight="1">
      <c r="E448" s="4"/>
    </row>
    <row r="449" ht="15.75" customHeight="1">
      <c r="E449" s="4"/>
    </row>
    <row r="450" ht="15.75" customHeight="1">
      <c r="E450" s="4"/>
    </row>
    <row r="451" ht="15.75" customHeight="1">
      <c r="E451" s="4"/>
    </row>
    <row r="452" ht="15.75" customHeight="1">
      <c r="E452" s="4"/>
    </row>
    <row r="453" ht="15.75" customHeight="1">
      <c r="E453" s="4"/>
    </row>
    <row r="454" ht="15.75" customHeight="1">
      <c r="E454" s="4"/>
    </row>
    <row r="455" ht="15.75" customHeight="1">
      <c r="E455" s="4"/>
    </row>
    <row r="456" ht="15.75" customHeight="1">
      <c r="E456" s="4"/>
    </row>
    <row r="457" ht="15.75" customHeight="1">
      <c r="E457" s="4"/>
    </row>
    <row r="458" ht="15.75" customHeight="1">
      <c r="E458" s="4"/>
    </row>
    <row r="459" ht="15.75" customHeight="1">
      <c r="E459" s="4"/>
    </row>
    <row r="460" ht="15.75" customHeight="1">
      <c r="E460" s="4"/>
    </row>
    <row r="461" ht="15.75" customHeight="1">
      <c r="E461" s="4"/>
    </row>
    <row r="462" ht="15.75" customHeight="1">
      <c r="E462" s="4"/>
    </row>
    <row r="463" ht="15.75" customHeight="1">
      <c r="E463" s="4"/>
    </row>
    <row r="464" ht="15.75" customHeight="1">
      <c r="E464" s="4"/>
    </row>
    <row r="465" ht="15.75" customHeight="1">
      <c r="E465" s="4"/>
    </row>
    <row r="466" ht="15.75" customHeight="1">
      <c r="E466" s="4"/>
    </row>
    <row r="467" ht="15.75" customHeight="1">
      <c r="E467" s="4"/>
    </row>
    <row r="468" ht="15.75" customHeight="1">
      <c r="E468" s="4"/>
    </row>
    <row r="469" ht="15.75" customHeight="1">
      <c r="E469" s="4"/>
    </row>
    <row r="470" ht="15.75" customHeight="1">
      <c r="E470" s="4"/>
    </row>
    <row r="471" ht="15.75" customHeight="1">
      <c r="E471" s="4"/>
    </row>
    <row r="472" ht="15.75" customHeight="1">
      <c r="E472" s="4"/>
    </row>
    <row r="473" ht="15.75" customHeight="1">
      <c r="E473" s="4"/>
    </row>
    <row r="474" ht="15.75" customHeight="1">
      <c r="E474" s="4"/>
    </row>
    <row r="475" ht="15.75" customHeight="1">
      <c r="E475" s="4"/>
    </row>
    <row r="476" ht="15.75" customHeight="1">
      <c r="E476" s="4"/>
    </row>
    <row r="477" ht="15.75" customHeight="1">
      <c r="E477" s="4"/>
    </row>
    <row r="478" ht="15.75" customHeight="1">
      <c r="E478" s="4"/>
    </row>
    <row r="479" ht="15.75" customHeight="1">
      <c r="E479" s="4"/>
    </row>
    <row r="480" ht="15.75" customHeight="1">
      <c r="E480" s="4"/>
    </row>
    <row r="481" ht="15.75" customHeight="1">
      <c r="E481" s="4"/>
    </row>
    <row r="482" ht="15.75" customHeight="1">
      <c r="E482" s="4"/>
    </row>
    <row r="483" ht="15.75" customHeight="1">
      <c r="E483" s="4"/>
    </row>
    <row r="484" ht="15.75" customHeight="1">
      <c r="E484" s="4"/>
    </row>
    <row r="485" ht="15.75" customHeight="1">
      <c r="E485" s="4"/>
    </row>
    <row r="486" ht="15.75" customHeight="1">
      <c r="E486" s="4"/>
    </row>
    <row r="487" ht="15.75" customHeight="1">
      <c r="E487" s="4"/>
    </row>
    <row r="488" ht="15.75" customHeight="1">
      <c r="E488" s="4"/>
    </row>
    <row r="489" ht="15.75" customHeight="1">
      <c r="E489" s="4"/>
    </row>
    <row r="490" ht="15.75" customHeight="1">
      <c r="E490" s="4"/>
    </row>
    <row r="491" ht="15.75" customHeight="1">
      <c r="E491" s="4"/>
    </row>
    <row r="492" ht="15.75" customHeight="1">
      <c r="E492" s="4"/>
    </row>
    <row r="493" ht="15.75" customHeight="1">
      <c r="E493" s="4"/>
    </row>
    <row r="494" ht="15.75" customHeight="1">
      <c r="E494" s="4"/>
    </row>
    <row r="495" ht="15.75" customHeight="1">
      <c r="E495" s="4"/>
    </row>
    <row r="496" ht="15.75" customHeight="1">
      <c r="E496" s="4"/>
    </row>
    <row r="497" ht="15.75" customHeight="1">
      <c r="E497" s="4"/>
    </row>
    <row r="498" ht="15.75" customHeight="1">
      <c r="E498" s="4"/>
    </row>
    <row r="499" ht="15.75" customHeight="1">
      <c r="E499" s="4"/>
    </row>
    <row r="500" ht="15.75" customHeight="1">
      <c r="E500" s="4"/>
    </row>
    <row r="501" ht="15.75" customHeight="1">
      <c r="E501" s="4"/>
    </row>
    <row r="502" ht="15.75" customHeight="1">
      <c r="E502" s="4"/>
    </row>
    <row r="503" ht="15.75" customHeight="1">
      <c r="E503" s="4"/>
    </row>
    <row r="504" ht="15.75" customHeight="1">
      <c r="E504" s="4"/>
    </row>
    <row r="505" ht="15.75" customHeight="1">
      <c r="E505" s="4"/>
    </row>
    <row r="506" ht="15.75" customHeight="1">
      <c r="E506" s="4"/>
    </row>
    <row r="507" ht="15.75" customHeight="1">
      <c r="E507" s="4"/>
    </row>
    <row r="508" ht="15.75" customHeight="1">
      <c r="E508" s="4"/>
    </row>
    <row r="509" ht="15.75" customHeight="1">
      <c r="E509" s="4"/>
    </row>
    <row r="510" ht="15.75" customHeight="1">
      <c r="E510" s="4"/>
    </row>
    <row r="511" ht="15.75" customHeight="1">
      <c r="E511" s="4"/>
    </row>
    <row r="512" ht="15.75" customHeight="1">
      <c r="E512" s="4"/>
    </row>
    <row r="513" ht="15.75" customHeight="1">
      <c r="E513" s="4"/>
    </row>
    <row r="514" ht="15.75" customHeight="1">
      <c r="E514" s="4"/>
    </row>
    <row r="515" ht="15.75" customHeight="1">
      <c r="E515" s="4"/>
    </row>
    <row r="516" ht="15.75" customHeight="1">
      <c r="E516" s="4"/>
    </row>
    <row r="517" ht="15.75" customHeight="1">
      <c r="E517" s="4"/>
    </row>
    <row r="518" ht="15.75" customHeight="1">
      <c r="E518" s="4"/>
    </row>
    <row r="519" ht="15.75" customHeight="1">
      <c r="E519" s="4"/>
    </row>
    <row r="520" ht="15.75" customHeight="1">
      <c r="E520" s="4"/>
    </row>
    <row r="521" ht="15.75" customHeight="1">
      <c r="E521" s="4"/>
    </row>
    <row r="522" ht="15.75" customHeight="1">
      <c r="E522" s="4"/>
    </row>
    <row r="523" ht="15.75" customHeight="1">
      <c r="E523" s="4"/>
    </row>
    <row r="524" ht="15.75" customHeight="1">
      <c r="E524" s="4"/>
    </row>
    <row r="525" ht="15.75" customHeight="1">
      <c r="E525" s="4"/>
    </row>
    <row r="526" ht="15.75" customHeight="1">
      <c r="E526" s="4"/>
    </row>
    <row r="527" ht="15.75" customHeight="1">
      <c r="E527" s="4"/>
    </row>
    <row r="528" ht="15.75" customHeight="1">
      <c r="E528" s="4"/>
    </row>
    <row r="529" ht="15.75" customHeight="1">
      <c r="E529" s="4"/>
    </row>
    <row r="530" ht="15.75" customHeight="1">
      <c r="E530" s="4"/>
    </row>
    <row r="531" ht="15.75" customHeight="1">
      <c r="E531" s="4"/>
    </row>
    <row r="532" ht="15.75" customHeight="1">
      <c r="E532" s="4"/>
    </row>
    <row r="533" ht="15.75" customHeight="1">
      <c r="E533" s="4"/>
    </row>
    <row r="534" ht="15.75" customHeight="1">
      <c r="E534" s="4"/>
    </row>
    <row r="535" ht="15.75" customHeight="1">
      <c r="E535" s="4"/>
    </row>
    <row r="536" ht="15.75" customHeight="1">
      <c r="E536" s="4"/>
    </row>
    <row r="537" ht="15.75" customHeight="1">
      <c r="E537" s="4"/>
    </row>
    <row r="538" ht="15.75" customHeight="1">
      <c r="E538" s="4"/>
    </row>
    <row r="539" ht="15.75" customHeight="1">
      <c r="E539" s="4"/>
    </row>
    <row r="540" ht="15.75" customHeight="1">
      <c r="E540" s="4"/>
    </row>
    <row r="541" ht="15.75" customHeight="1">
      <c r="E541" s="4"/>
    </row>
    <row r="542" ht="15.75" customHeight="1">
      <c r="E542" s="4"/>
    </row>
    <row r="543" ht="15.75" customHeight="1">
      <c r="E543" s="4"/>
    </row>
    <row r="544" ht="15.75" customHeight="1">
      <c r="E544" s="4"/>
    </row>
    <row r="545" ht="15.75" customHeight="1">
      <c r="E545" s="4"/>
    </row>
    <row r="546" ht="15.75" customHeight="1">
      <c r="E546" s="4"/>
    </row>
    <row r="547" ht="15.75" customHeight="1">
      <c r="E547" s="4"/>
    </row>
    <row r="548" ht="15.75" customHeight="1">
      <c r="E548" s="4"/>
    </row>
    <row r="549" ht="15.75" customHeight="1">
      <c r="E549" s="4"/>
    </row>
    <row r="550" ht="15.75" customHeight="1">
      <c r="E550" s="4"/>
    </row>
    <row r="551" ht="15.75" customHeight="1">
      <c r="E551" s="4"/>
    </row>
    <row r="552" ht="15.75" customHeight="1">
      <c r="E552" s="4"/>
    </row>
    <row r="553" ht="15.75" customHeight="1">
      <c r="E553" s="4"/>
    </row>
    <row r="554" ht="15.75" customHeight="1">
      <c r="E554" s="4"/>
    </row>
    <row r="555" ht="15.75" customHeight="1">
      <c r="E555" s="4"/>
    </row>
    <row r="556" ht="15.75" customHeight="1">
      <c r="E556" s="4"/>
    </row>
    <row r="557" ht="15.75" customHeight="1">
      <c r="E557" s="4"/>
    </row>
    <row r="558" ht="15.75" customHeight="1">
      <c r="E558" s="4"/>
    </row>
    <row r="559" ht="15.75" customHeight="1">
      <c r="E559" s="4"/>
    </row>
    <row r="560" ht="15.75" customHeight="1">
      <c r="E560" s="4"/>
    </row>
    <row r="561" ht="15.75" customHeight="1">
      <c r="E561" s="4"/>
    </row>
    <row r="562" ht="15.75" customHeight="1">
      <c r="E562" s="4"/>
    </row>
    <row r="563" ht="15.75" customHeight="1">
      <c r="E563" s="4"/>
    </row>
    <row r="564" ht="15.75" customHeight="1">
      <c r="E564" s="4"/>
    </row>
    <row r="565" ht="15.75" customHeight="1">
      <c r="E565" s="4"/>
    </row>
    <row r="566" ht="15.75" customHeight="1">
      <c r="E566" s="4"/>
    </row>
    <row r="567" ht="15.75" customHeight="1">
      <c r="E567" s="4"/>
    </row>
    <row r="568" ht="15.75" customHeight="1">
      <c r="E568" s="4"/>
    </row>
    <row r="569" ht="15.75" customHeight="1">
      <c r="E569" s="4"/>
    </row>
    <row r="570" ht="15.75" customHeight="1">
      <c r="E570" s="4"/>
    </row>
    <row r="571" ht="15.75" customHeight="1">
      <c r="E571" s="4"/>
    </row>
    <row r="572" ht="15.75" customHeight="1">
      <c r="E572" s="4"/>
    </row>
    <row r="573" ht="15.75" customHeight="1">
      <c r="E573" s="4"/>
    </row>
    <row r="574" ht="15.75" customHeight="1">
      <c r="E574" s="4"/>
    </row>
    <row r="575" ht="15.75" customHeight="1">
      <c r="E575" s="4"/>
    </row>
    <row r="576" ht="15.75" customHeight="1">
      <c r="E576" s="4"/>
    </row>
    <row r="577" ht="15.75" customHeight="1">
      <c r="E577" s="4"/>
    </row>
    <row r="578" ht="15.75" customHeight="1">
      <c r="E578" s="4"/>
    </row>
    <row r="579" ht="15.75" customHeight="1">
      <c r="E579" s="4"/>
    </row>
    <row r="580" ht="15.75" customHeight="1">
      <c r="E580" s="4"/>
    </row>
    <row r="581" ht="15.75" customHeight="1">
      <c r="E581" s="4"/>
    </row>
    <row r="582" ht="15.75" customHeight="1">
      <c r="E582" s="4"/>
    </row>
    <row r="583" ht="15.75" customHeight="1">
      <c r="E583" s="4"/>
    </row>
    <row r="584" ht="15.75" customHeight="1">
      <c r="E584" s="4"/>
    </row>
    <row r="585" ht="15.75" customHeight="1">
      <c r="E585" s="4"/>
    </row>
    <row r="586" ht="15.75" customHeight="1">
      <c r="E586" s="4"/>
    </row>
    <row r="587" ht="15.75" customHeight="1">
      <c r="E587" s="4"/>
    </row>
    <row r="588" ht="15.75" customHeight="1">
      <c r="E588" s="4"/>
    </row>
    <row r="589" ht="15.75" customHeight="1">
      <c r="E589" s="4"/>
    </row>
    <row r="590" ht="15.75" customHeight="1">
      <c r="E590" s="4"/>
    </row>
    <row r="591" ht="15.75" customHeight="1">
      <c r="E591" s="4"/>
    </row>
    <row r="592" ht="15.75" customHeight="1">
      <c r="E592" s="4"/>
    </row>
    <row r="593" ht="15.75" customHeight="1">
      <c r="E593" s="4"/>
    </row>
    <row r="594" ht="15.75" customHeight="1">
      <c r="E594" s="4"/>
    </row>
    <row r="595" ht="15.75" customHeight="1">
      <c r="E595" s="4"/>
    </row>
    <row r="596" ht="15.75" customHeight="1">
      <c r="E596" s="4"/>
    </row>
    <row r="597" ht="15.75" customHeight="1">
      <c r="E597" s="4"/>
    </row>
    <row r="598" ht="15.75" customHeight="1">
      <c r="E598" s="4"/>
    </row>
    <row r="599" ht="15.75" customHeight="1">
      <c r="E599" s="4"/>
    </row>
    <row r="600" ht="15.75" customHeight="1">
      <c r="E600" s="4"/>
    </row>
    <row r="601" ht="15.75" customHeight="1">
      <c r="E601" s="4"/>
    </row>
    <row r="602" ht="15.75" customHeight="1">
      <c r="E602" s="4"/>
    </row>
    <row r="603" ht="15.75" customHeight="1">
      <c r="E603" s="4"/>
    </row>
    <row r="604" ht="15.75" customHeight="1">
      <c r="E604" s="4"/>
    </row>
    <row r="605" ht="15.75" customHeight="1">
      <c r="E605" s="4"/>
    </row>
    <row r="606" ht="15.75" customHeight="1">
      <c r="E606" s="4"/>
    </row>
    <row r="607" ht="15.75" customHeight="1">
      <c r="E607" s="4"/>
    </row>
    <row r="608" ht="15.75" customHeight="1">
      <c r="E608" s="4"/>
    </row>
    <row r="609" ht="15.75" customHeight="1">
      <c r="E609" s="4"/>
    </row>
    <row r="610" ht="15.75" customHeight="1">
      <c r="E610" s="4"/>
    </row>
    <row r="611" ht="15.75" customHeight="1">
      <c r="E611" s="4"/>
    </row>
    <row r="612" ht="15.75" customHeight="1">
      <c r="E612" s="4"/>
    </row>
    <row r="613" ht="15.75" customHeight="1">
      <c r="E613" s="4"/>
    </row>
    <row r="614" ht="15.75" customHeight="1">
      <c r="E614" s="4"/>
    </row>
    <row r="615" ht="15.75" customHeight="1">
      <c r="E615" s="4"/>
    </row>
    <row r="616" ht="15.75" customHeight="1">
      <c r="E616" s="4"/>
    </row>
    <row r="617" ht="15.75" customHeight="1">
      <c r="E617" s="4"/>
    </row>
    <row r="618" ht="15.75" customHeight="1">
      <c r="E618" s="4"/>
    </row>
    <row r="619" ht="15.75" customHeight="1">
      <c r="E619" s="4"/>
    </row>
    <row r="620" ht="15.75" customHeight="1">
      <c r="E620" s="4"/>
    </row>
    <row r="621" ht="15.75" customHeight="1">
      <c r="E621" s="4"/>
    </row>
    <row r="622" ht="15.75" customHeight="1">
      <c r="E622" s="4"/>
    </row>
    <row r="623" ht="15.75" customHeight="1">
      <c r="E623" s="4"/>
    </row>
    <row r="624" ht="15.75" customHeight="1">
      <c r="E624" s="4"/>
    </row>
    <row r="625" ht="15.75" customHeight="1">
      <c r="E625" s="4"/>
    </row>
    <row r="626" ht="15.75" customHeight="1">
      <c r="E626" s="4"/>
    </row>
    <row r="627" ht="15.75" customHeight="1">
      <c r="E627" s="4"/>
    </row>
    <row r="628" ht="15.75" customHeight="1">
      <c r="E628" s="4"/>
    </row>
    <row r="629" ht="15.75" customHeight="1">
      <c r="E629" s="4"/>
    </row>
    <row r="630" ht="15.75" customHeight="1">
      <c r="E630" s="4"/>
    </row>
    <row r="631" ht="15.75" customHeight="1">
      <c r="E631" s="4"/>
    </row>
    <row r="632" ht="15.75" customHeight="1">
      <c r="E632" s="4"/>
    </row>
    <row r="633" ht="15.75" customHeight="1">
      <c r="E633" s="4"/>
    </row>
    <row r="634" ht="15.75" customHeight="1">
      <c r="E634" s="4"/>
    </row>
    <row r="635" ht="15.75" customHeight="1">
      <c r="E635" s="4"/>
    </row>
    <row r="636" ht="15.75" customHeight="1">
      <c r="E636" s="4"/>
    </row>
    <row r="637" ht="15.75" customHeight="1">
      <c r="E637" s="4"/>
    </row>
    <row r="638" ht="15.75" customHeight="1">
      <c r="E638" s="4"/>
    </row>
    <row r="639" ht="15.75" customHeight="1">
      <c r="E639" s="4"/>
    </row>
    <row r="640" ht="15.75" customHeight="1">
      <c r="E640" s="4"/>
    </row>
    <row r="641" ht="15.75" customHeight="1">
      <c r="E641" s="4"/>
    </row>
    <row r="642" ht="15.75" customHeight="1">
      <c r="E642" s="4"/>
    </row>
    <row r="643" ht="15.75" customHeight="1">
      <c r="E643" s="4"/>
    </row>
    <row r="644" ht="15.75" customHeight="1">
      <c r="E644" s="4"/>
    </row>
    <row r="645" ht="15.75" customHeight="1">
      <c r="E645" s="4"/>
    </row>
    <row r="646" ht="15.75" customHeight="1">
      <c r="E646" s="4"/>
    </row>
    <row r="647" ht="15.75" customHeight="1">
      <c r="E647" s="4"/>
    </row>
    <row r="648" ht="15.75" customHeight="1">
      <c r="E648" s="4"/>
    </row>
    <row r="649" ht="15.75" customHeight="1">
      <c r="E649" s="4"/>
    </row>
    <row r="650" ht="15.75" customHeight="1">
      <c r="E650" s="4"/>
    </row>
    <row r="651" ht="15.75" customHeight="1">
      <c r="E651" s="4"/>
    </row>
    <row r="652" ht="15.75" customHeight="1">
      <c r="E652" s="4"/>
    </row>
    <row r="653" ht="15.75" customHeight="1">
      <c r="E653" s="4"/>
    </row>
    <row r="654" ht="15.75" customHeight="1">
      <c r="E654" s="4"/>
    </row>
    <row r="655" ht="15.75" customHeight="1">
      <c r="E655" s="4"/>
    </row>
    <row r="656" ht="15.75" customHeight="1">
      <c r="E656" s="4"/>
    </row>
    <row r="657" ht="15.75" customHeight="1">
      <c r="E657" s="4"/>
    </row>
    <row r="658" ht="15.75" customHeight="1">
      <c r="E658" s="4"/>
    </row>
    <row r="659" ht="15.75" customHeight="1">
      <c r="E659" s="4"/>
    </row>
    <row r="660" ht="15.75" customHeight="1">
      <c r="E660" s="4"/>
    </row>
    <row r="661" ht="15.75" customHeight="1">
      <c r="E661" s="4"/>
    </row>
    <row r="662" ht="15.75" customHeight="1">
      <c r="E662" s="4"/>
    </row>
    <row r="663" ht="15.75" customHeight="1">
      <c r="E663" s="4"/>
    </row>
    <row r="664" ht="15.75" customHeight="1">
      <c r="E664" s="4"/>
    </row>
    <row r="665" ht="15.75" customHeight="1">
      <c r="E665" s="4"/>
    </row>
    <row r="666" ht="15.75" customHeight="1">
      <c r="E666" s="4"/>
    </row>
    <row r="667" ht="15.75" customHeight="1">
      <c r="E667" s="4"/>
    </row>
    <row r="668" ht="15.75" customHeight="1">
      <c r="E668" s="4"/>
    </row>
    <row r="669" ht="15.75" customHeight="1">
      <c r="E669" s="4"/>
    </row>
    <row r="670" ht="15.75" customHeight="1">
      <c r="E670" s="4"/>
    </row>
    <row r="671" ht="15.75" customHeight="1">
      <c r="E671" s="4"/>
    </row>
    <row r="672" ht="15.75" customHeight="1">
      <c r="E672" s="4"/>
    </row>
    <row r="673" ht="15.75" customHeight="1">
      <c r="E673" s="4"/>
    </row>
    <row r="674" ht="15.75" customHeight="1">
      <c r="E674" s="4"/>
    </row>
    <row r="675" ht="15.75" customHeight="1">
      <c r="E675" s="4"/>
    </row>
    <row r="676" ht="15.75" customHeight="1">
      <c r="E676" s="4"/>
    </row>
    <row r="677" ht="15.75" customHeight="1">
      <c r="E677" s="4"/>
    </row>
    <row r="678" ht="15.75" customHeight="1">
      <c r="E678" s="4"/>
    </row>
    <row r="679" ht="15.75" customHeight="1">
      <c r="E679" s="4"/>
    </row>
    <row r="680" ht="15.75" customHeight="1">
      <c r="E680" s="4"/>
    </row>
    <row r="681" ht="15.75" customHeight="1">
      <c r="E681" s="4"/>
    </row>
    <row r="682" ht="15.75" customHeight="1">
      <c r="E682" s="4"/>
    </row>
    <row r="683" ht="15.75" customHeight="1">
      <c r="E683" s="4"/>
    </row>
    <row r="684" ht="15.75" customHeight="1">
      <c r="E684" s="4"/>
    </row>
    <row r="685" ht="15.75" customHeight="1">
      <c r="E685" s="4"/>
    </row>
    <row r="686" ht="15.75" customHeight="1">
      <c r="E686" s="4"/>
    </row>
    <row r="687" ht="15.75" customHeight="1">
      <c r="E687" s="4"/>
    </row>
    <row r="688" ht="15.75" customHeight="1">
      <c r="E688" s="4"/>
    </row>
    <row r="689" ht="15.75" customHeight="1">
      <c r="E689" s="4"/>
    </row>
    <row r="690" ht="15.75" customHeight="1">
      <c r="E690" s="4"/>
    </row>
    <row r="691" ht="15.75" customHeight="1">
      <c r="E691" s="4"/>
    </row>
    <row r="692" ht="15.75" customHeight="1">
      <c r="E692" s="4"/>
    </row>
    <row r="693" ht="15.75" customHeight="1">
      <c r="E693" s="4"/>
    </row>
    <row r="694" ht="15.75" customHeight="1">
      <c r="E694" s="4"/>
    </row>
    <row r="695" ht="15.75" customHeight="1">
      <c r="E695" s="4"/>
    </row>
    <row r="696" ht="15.75" customHeight="1">
      <c r="E696" s="4"/>
    </row>
    <row r="697" ht="15.75" customHeight="1">
      <c r="E697" s="4"/>
    </row>
    <row r="698" ht="15.75" customHeight="1">
      <c r="E698" s="4"/>
    </row>
    <row r="699" ht="15.75" customHeight="1">
      <c r="E699" s="4"/>
    </row>
    <row r="700" ht="15.75" customHeight="1">
      <c r="E700" s="4"/>
    </row>
    <row r="701" ht="15.75" customHeight="1">
      <c r="E701" s="4"/>
    </row>
    <row r="702" ht="15.75" customHeight="1">
      <c r="E702" s="4"/>
    </row>
    <row r="703" ht="15.75" customHeight="1">
      <c r="E703" s="4"/>
    </row>
    <row r="704" ht="15.75" customHeight="1">
      <c r="E704" s="4"/>
    </row>
    <row r="705" ht="15.75" customHeight="1">
      <c r="E705" s="4"/>
    </row>
    <row r="706" ht="15.75" customHeight="1">
      <c r="E706" s="4"/>
    </row>
    <row r="707" ht="15.75" customHeight="1">
      <c r="E707" s="4"/>
    </row>
    <row r="708" ht="15.75" customHeight="1">
      <c r="E708" s="4"/>
    </row>
    <row r="709" ht="15.75" customHeight="1">
      <c r="E709" s="4"/>
    </row>
    <row r="710" ht="15.75" customHeight="1">
      <c r="E710" s="4"/>
    </row>
    <row r="711" ht="15.75" customHeight="1">
      <c r="E711" s="4"/>
    </row>
    <row r="712" ht="15.75" customHeight="1">
      <c r="E712" s="4"/>
    </row>
    <row r="713" ht="15.75" customHeight="1">
      <c r="E713" s="4"/>
    </row>
    <row r="714" ht="15.75" customHeight="1">
      <c r="E714" s="4"/>
    </row>
    <row r="715" ht="15.75" customHeight="1">
      <c r="E715" s="4"/>
    </row>
    <row r="716" ht="15.75" customHeight="1">
      <c r="E716" s="4"/>
    </row>
    <row r="717" ht="15.75" customHeight="1">
      <c r="E717" s="4"/>
    </row>
    <row r="718" ht="15.75" customHeight="1">
      <c r="E718" s="4"/>
    </row>
    <row r="719" ht="15.75" customHeight="1">
      <c r="E719" s="4"/>
    </row>
    <row r="720" ht="15.75" customHeight="1">
      <c r="E720" s="4"/>
    </row>
    <row r="721" ht="15.75" customHeight="1">
      <c r="E721" s="4"/>
    </row>
    <row r="722" ht="15.75" customHeight="1">
      <c r="E722" s="4"/>
    </row>
    <row r="723" ht="15.75" customHeight="1">
      <c r="E723" s="4"/>
    </row>
    <row r="724" ht="15.75" customHeight="1">
      <c r="E724" s="4"/>
    </row>
    <row r="725" ht="15.75" customHeight="1">
      <c r="E725" s="4"/>
    </row>
    <row r="726" ht="15.75" customHeight="1">
      <c r="E726" s="4"/>
    </row>
    <row r="727" ht="15.75" customHeight="1">
      <c r="E727" s="4"/>
    </row>
    <row r="728" ht="15.75" customHeight="1">
      <c r="E728" s="4"/>
    </row>
    <row r="729" ht="15.75" customHeight="1">
      <c r="E729" s="4"/>
    </row>
    <row r="730" ht="15.75" customHeight="1">
      <c r="E730" s="4"/>
    </row>
    <row r="731" ht="15.75" customHeight="1">
      <c r="E731" s="4"/>
    </row>
    <row r="732" ht="15.75" customHeight="1">
      <c r="E732" s="4"/>
    </row>
    <row r="733" ht="15.75" customHeight="1">
      <c r="E733" s="4"/>
    </row>
    <row r="734" ht="15.75" customHeight="1">
      <c r="E734" s="4"/>
    </row>
    <row r="735" ht="15.75" customHeight="1">
      <c r="E735" s="4"/>
    </row>
    <row r="736" ht="15.75" customHeight="1">
      <c r="E736" s="4"/>
    </row>
    <row r="737" ht="15.75" customHeight="1">
      <c r="E737" s="4"/>
    </row>
    <row r="738" ht="15.75" customHeight="1">
      <c r="E738" s="4"/>
    </row>
    <row r="739" ht="15.75" customHeight="1">
      <c r="E739" s="4"/>
    </row>
    <row r="740" ht="15.75" customHeight="1">
      <c r="E740" s="4"/>
    </row>
    <row r="741" ht="15.75" customHeight="1">
      <c r="E741" s="4"/>
    </row>
    <row r="742" ht="15.75" customHeight="1">
      <c r="E742" s="4"/>
    </row>
    <row r="743" ht="15.75" customHeight="1">
      <c r="E743" s="4"/>
    </row>
    <row r="744" ht="15.75" customHeight="1">
      <c r="E744" s="4"/>
    </row>
    <row r="745" ht="15.75" customHeight="1">
      <c r="E745" s="4"/>
    </row>
    <row r="746" ht="15.75" customHeight="1">
      <c r="E746" s="4"/>
    </row>
    <row r="747" ht="15.75" customHeight="1">
      <c r="E747" s="4"/>
    </row>
    <row r="748" ht="15.75" customHeight="1">
      <c r="E748" s="4"/>
    </row>
    <row r="749" ht="15.75" customHeight="1">
      <c r="E749" s="4"/>
    </row>
    <row r="750" ht="15.75" customHeight="1">
      <c r="E750" s="4"/>
    </row>
    <row r="751" ht="15.75" customHeight="1">
      <c r="E751" s="4"/>
    </row>
    <row r="752" ht="15.75" customHeight="1">
      <c r="E752" s="4"/>
    </row>
    <row r="753" ht="15.75" customHeight="1">
      <c r="E753" s="4"/>
    </row>
    <row r="754" ht="15.75" customHeight="1">
      <c r="E754" s="4"/>
    </row>
    <row r="755" ht="15.75" customHeight="1">
      <c r="E755" s="4"/>
    </row>
    <row r="756" ht="15.75" customHeight="1">
      <c r="E756" s="4"/>
    </row>
    <row r="757" ht="15.75" customHeight="1">
      <c r="E757" s="4"/>
    </row>
    <row r="758" ht="15.75" customHeight="1">
      <c r="E758" s="4"/>
    </row>
    <row r="759" ht="15.75" customHeight="1">
      <c r="E759" s="4"/>
    </row>
    <row r="760" ht="15.75" customHeight="1">
      <c r="E760" s="4"/>
    </row>
    <row r="761" ht="15.75" customHeight="1">
      <c r="E761" s="4"/>
    </row>
    <row r="762" ht="15.75" customHeight="1">
      <c r="E762" s="4"/>
    </row>
    <row r="763" ht="15.75" customHeight="1">
      <c r="E763" s="4"/>
    </row>
    <row r="764" ht="15.75" customHeight="1">
      <c r="E764" s="4"/>
    </row>
    <row r="765" ht="15.75" customHeight="1">
      <c r="E765" s="4"/>
    </row>
    <row r="766" ht="15.75" customHeight="1">
      <c r="E766" s="4"/>
    </row>
    <row r="767" ht="15.75" customHeight="1">
      <c r="E767" s="4"/>
    </row>
    <row r="768" ht="15.75" customHeight="1">
      <c r="E768" s="4"/>
    </row>
    <row r="769" ht="15.75" customHeight="1">
      <c r="E769" s="4"/>
    </row>
    <row r="770" ht="15.75" customHeight="1">
      <c r="E770" s="4"/>
    </row>
    <row r="771" ht="15.75" customHeight="1">
      <c r="E771" s="4"/>
    </row>
    <row r="772" ht="15.75" customHeight="1">
      <c r="E772" s="4"/>
    </row>
    <row r="773" ht="15.75" customHeight="1">
      <c r="E773" s="4"/>
    </row>
    <row r="774" ht="15.75" customHeight="1">
      <c r="E774" s="4"/>
    </row>
    <row r="775" ht="15.75" customHeight="1">
      <c r="E775" s="4"/>
    </row>
    <row r="776" ht="15.75" customHeight="1">
      <c r="E776" s="4"/>
    </row>
    <row r="777" ht="15.75" customHeight="1">
      <c r="E777" s="4"/>
    </row>
    <row r="778" ht="15.75" customHeight="1">
      <c r="E778" s="4"/>
    </row>
    <row r="779" ht="15.75" customHeight="1">
      <c r="E779" s="4"/>
    </row>
    <row r="780" ht="15.75" customHeight="1">
      <c r="E780" s="4"/>
    </row>
    <row r="781" ht="15.75" customHeight="1">
      <c r="E781" s="4"/>
    </row>
    <row r="782" ht="15.75" customHeight="1">
      <c r="E782" s="4"/>
    </row>
    <row r="783" ht="15.75" customHeight="1">
      <c r="E783" s="4"/>
    </row>
    <row r="784" ht="15.75" customHeight="1">
      <c r="E784" s="4"/>
    </row>
    <row r="785" ht="15.75" customHeight="1">
      <c r="E785" s="4"/>
    </row>
    <row r="786" ht="15.75" customHeight="1">
      <c r="E786" s="4"/>
    </row>
    <row r="787" ht="15.75" customHeight="1">
      <c r="E787" s="4"/>
    </row>
    <row r="788" ht="15.75" customHeight="1">
      <c r="E788" s="4"/>
    </row>
    <row r="789" ht="15.75" customHeight="1">
      <c r="E789" s="4"/>
    </row>
    <row r="790" ht="15.75" customHeight="1">
      <c r="E790" s="4"/>
    </row>
    <row r="791" ht="15.75" customHeight="1">
      <c r="E791" s="4"/>
    </row>
    <row r="792" ht="15.75" customHeight="1">
      <c r="E792" s="4"/>
    </row>
    <row r="793" ht="15.75" customHeight="1">
      <c r="E793" s="4"/>
    </row>
    <row r="794" ht="15.75" customHeight="1">
      <c r="E794" s="4"/>
    </row>
    <row r="795" ht="15.75" customHeight="1">
      <c r="E795" s="4"/>
    </row>
    <row r="796" ht="15.75" customHeight="1">
      <c r="E796" s="4"/>
    </row>
    <row r="797" ht="15.75" customHeight="1">
      <c r="E797" s="4"/>
    </row>
    <row r="798" ht="15.75" customHeight="1">
      <c r="E798" s="4"/>
    </row>
    <row r="799" ht="15.75" customHeight="1">
      <c r="E799" s="4"/>
    </row>
    <row r="800" ht="15.75" customHeight="1">
      <c r="E800" s="4"/>
    </row>
    <row r="801" ht="15.75" customHeight="1">
      <c r="E801" s="4"/>
    </row>
    <row r="802" ht="15.75" customHeight="1">
      <c r="E802" s="4"/>
    </row>
    <row r="803" ht="15.75" customHeight="1">
      <c r="E803" s="4"/>
    </row>
    <row r="804" ht="15.75" customHeight="1">
      <c r="E804" s="4"/>
    </row>
    <row r="805" ht="15.75" customHeight="1">
      <c r="E805" s="4"/>
    </row>
    <row r="806" ht="15.75" customHeight="1">
      <c r="E806" s="4"/>
    </row>
    <row r="807" ht="15.75" customHeight="1">
      <c r="E807" s="4"/>
    </row>
    <row r="808" ht="15.75" customHeight="1">
      <c r="E808" s="4"/>
    </row>
    <row r="809" ht="15.75" customHeight="1">
      <c r="E809" s="4"/>
    </row>
    <row r="810" ht="15.75" customHeight="1">
      <c r="E810" s="4"/>
    </row>
    <row r="811" ht="15.75" customHeight="1">
      <c r="E811" s="4"/>
    </row>
    <row r="812" ht="15.75" customHeight="1">
      <c r="E812" s="4"/>
    </row>
    <row r="813" ht="15.75" customHeight="1">
      <c r="E813" s="4"/>
    </row>
    <row r="814" ht="15.75" customHeight="1">
      <c r="E814" s="4"/>
    </row>
    <row r="815" ht="15.75" customHeight="1">
      <c r="E815" s="4"/>
    </row>
    <row r="816" ht="15.75" customHeight="1">
      <c r="E816" s="4"/>
    </row>
    <row r="817" ht="15.75" customHeight="1">
      <c r="E817" s="4"/>
    </row>
    <row r="818" ht="15.75" customHeight="1">
      <c r="E818" s="4"/>
    </row>
    <row r="819" ht="15.75" customHeight="1">
      <c r="E819" s="4"/>
    </row>
    <row r="820" ht="15.75" customHeight="1">
      <c r="E820" s="4"/>
    </row>
    <row r="821" ht="15.75" customHeight="1">
      <c r="E821" s="4"/>
    </row>
    <row r="822" ht="15.75" customHeight="1">
      <c r="E822" s="4"/>
    </row>
    <row r="823" ht="15.75" customHeight="1">
      <c r="E823" s="4"/>
    </row>
    <row r="824" ht="15.75" customHeight="1">
      <c r="E824" s="4"/>
    </row>
    <row r="825" ht="15.75" customHeight="1">
      <c r="E825" s="4"/>
    </row>
    <row r="826" ht="15.75" customHeight="1">
      <c r="E826" s="4"/>
    </row>
    <row r="827" ht="15.75" customHeight="1">
      <c r="E827" s="4"/>
    </row>
    <row r="828" ht="15.75" customHeight="1">
      <c r="E828" s="4"/>
    </row>
    <row r="829" ht="15.75" customHeight="1">
      <c r="E829" s="4"/>
    </row>
    <row r="830" ht="15.75" customHeight="1">
      <c r="E830" s="4"/>
    </row>
    <row r="831" ht="15.75" customHeight="1">
      <c r="E831" s="4"/>
    </row>
    <row r="832" ht="15.75" customHeight="1">
      <c r="E832" s="4"/>
    </row>
    <row r="833" ht="15.75" customHeight="1">
      <c r="E833" s="4"/>
    </row>
    <row r="834" ht="15.75" customHeight="1">
      <c r="E834" s="4"/>
    </row>
    <row r="835" ht="15.75" customHeight="1">
      <c r="E835" s="4"/>
    </row>
    <row r="836" ht="15.75" customHeight="1">
      <c r="E836" s="4"/>
    </row>
    <row r="837" ht="15.75" customHeight="1">
      <c r="E837" s="4"/>
    </row>
    <row r="838" ht="15.75" customHeight="1">
      <c r="E838" s="4"/>
    </row>
    <row r="839" ht="15.75" customHeight="1">
      <c r="E839" s="4"/>
    </row>
    <row r="840" ht="15.75" customHeight="1">
      <c r="E840" s="4"/>
    </row>
    <row r="841" ht="15.75" customHeight="1">
      <c r="E841" s="4"/>
    </row>
    <row r="842" ht="15.75" customHeight="1">
      <c r="E842" s="4"/>
    </row>
    <row r="843" ht="15.75" customHeight="1">
      <c r="E843" s="4"/>
    </row>
    <row r="844" ht="15.75" customHeight="1">
      <c r="E844" s="4"/>
    </row>
    <row r="845" ht="15.75" customHeight="1">
      <c r="E845" s="4"/>
    </row>
    <row r="846" ht="15.75" customHeight="1">
      <c r="E846" s="4"/>
    </row>
    <row r="847" ht="15.75" customHeight="1">
      <c r="E847" s="4"/>
    </row>
    <row r="848" ht="15.75" customHeight="1">
      <c r="E848" s="4"/>
    </row>
    <row r="849" ht="15.75" customHeight="1">
      <c r="E849" s="4"/>
    </row>
    <row r="850" ht="15.75" customHeight="1">
      <c r="E850" s="4"/>
    </row>
    <row r="851" ht="15.75" customHeight="1">
      <c r="E851" s="4"/>
    </row>
    <row r="852" ht="15.75" customHeight="1">
      <c r="E852" s="4"/>
    </row>
    <row r="853" ht="15.75" customHeight="1">
      <c r="E853" s="4"/>
    </row>
    <row r="854" ht="15.75" customHeight="1">
      <c r="E854" s="4"/>
    </row>
    <row r="855" ht="15.75" customHeight="1">
      <c r="E855" s="4"/>
    </row>
    <row r="856" ht="15.75" customHeight="1">
      <c r="E856" s="4"/>
    </row>
    <row r="857" ht="15.75" customHeight="1">
      <c r="E857" s="4"/>
    </row>
    <row r="858" ht="15.75" customHeight="1">
      <c r="E858" s="4"/>
    </row>
    <row r="859" ht="15.75" customHeight="1">
      <c r="E859" s="4"/>
    </row>
    <row r="860" ht="15.75" customHeight="1">
      <c r="E860" s="4"/>
    </row>
    <row r="861" ht="15.75" customHeight="1">
      <c r="E861" s="4"/>
    </row>
    <row r="862" ht="15.75" customHeight="1">
      <c r="E862" s="4"/>
    </row>
    <row r="863" ht="15.75" customHeight="1">
      <c r="E863" s="4"/>
    </row>
    <row r="864" ht="15.75" customHeight="1">
      <c r="E864" s="4"/>
    </row>
    <row r="865" ht="15.75" customHeight="1">
      <c r="E865" s="4"/>
    </row>
    <row r="866" ht="15.75" customHeight="1">
      <c r="E866" s="4"/>
    </row>
    <row r="867" ht="15.75" customHeight="1">
      <c r="E867" s="4"/>
    </row>
    <row r="868" ht="15.75" customHeight="1">
      <c r="E868" s="4"/>
    </row>
    <row r="869" ht="15.75" customHeight="1">
      <c r="E869" s="4"/>
    </row>
    <row r="870" ht="15.75" customHeight="1">
      <c r="E870" s="4"/>
    </row>
    <row r="871" ht="15.75" customHeight="1">
      <c r="E871" s="4"/>
    </row>
    <row r="872" ht="15.75" customHeight="1">
      <c r="E872" s="4"/>
    </row>
    <row r="873" ht="15.75" customHeight="1">
      <c r="E873" s="4"/>
    </row>
    <row r="874" ht="15.75" customHeight="1">
      <c r="E874" s="4"/>
    </row>
    <row r="875" ht="15.75" customHeight="1">
      <c r="E875" s="4"/>
    </row>
    <row r="876" ht="15.75" customHeight="1">
      <c r="E876" s="4"/>
    </row>
    <row r="877" ht="15.75" customHeight="1">
      <c r="E877" s="4"/>
    </row>
    <row r="878" ht="15.75" customHeight="1">
      <c r="E878" s="4"/>
    </row>
    <row r="879" ht="15.75" customHeight="1">
      <c r="E879" s="4"/>
    </row>
    <row r="880" ht="15.75" customHeight="1">
      <c r="E880" s="4"/>
    </row>
    <row r="881" ht="15.75" customHeight="1">
      <c r="E881" s="4"/>
    </row>
    <row r="882" ht="15.75" customHeight="1">
      <c r="E882" s="4"/>
    </row>
    <row r="883" ht="15.75" customHeight="1">
      <c r="E883" s="4"/>
    </row>
    <row r="884" ht="15.75" customHeight="1">
      <c r="E884" s="4"/>
    </row>
    <row r="885" ht="15.75" customHeight="1">
      <c r="E885" s="4"/>
    </row>
    <row r="886" ht="15.75" customHeight="1">
      <c r="E886" s="4"/>
    </row>
    <row r="887" ht="15.75" customHeight="1">
      <c r="E887" s="4"/>
    </row>
    <row r="888" ht="15.75" customHeight="1">
      <c r="E888" s="4"/>
    </row>
    <row r="889" ht="15.75" customHeight="1">
      <c r="E889" s="4"/>
    </row>
    <row r="890" ht="15.75" customHeight="1">
      <c r="E890" s="4"/>
    </row>
    <row r="891" ht="15.75" customHeight="1">
      <c r="E891" s="4"/>
    </row>
    <row r="892" ht="15.75" customHeight="1">
      <c r="E892" s="4"/>
    </row>
    <row r="893" ht="15.75" customHeight="1">
      <c r="E893" s="4"/>
    </row>
    <row r="894" ht="15.75" customHeight="1">
      <c r="E894" s="4"/>
    </row>
    <row r="895" ht="15.75" customHeight="1">
      <c r="E895" s="4"/>
    </row>
    <row r="896" ht="15.75" customHeight="1">
      <c r="E896" s="4"/>
    </row>
    <row r="897" ht="15.75" customHeight="1">
      <c r="E897" s="4"/>
    </row>
    <row r="898" ht="15.75" customHeight="1">
      <c r="E898" s="4"/>
    </row>
    <row r="899" ht="15.75" customHeight="1">
      <c r="E899" s="4"/>
    </row>
    <row r="900" ht="15.75" customHeight="1">
      <c r="E900" s="4"/>
    </row>
    <row r="901" ht="15.75" customHeight="1">
      <c r="E901" s="4"/>
    </row>
    <row r="902" ht="15.75" customHeight="1">
      <c r="E902" s="4"/>
    </row>
    <row r="903" ht="15.75" customHeight="1">
      <c r="E903" s="4"/>
    </row>
    <row r="904" ht="15.75" customHeight="1">
      <c r="E904" s="4"/>
    </row>
    <row r="905" ht="15.75" customHeight="1">
      <c r="E905" s="4"/>
    </row>
    <row r="906" ht="15.75" customHeight="1">
      <c r="E906" s="4"/>
    </row>
    <row r="907" ht="15.75" customHeight="1">
      <c r="E907" s="4"/>
    </row>
    <row r="908" ht="15.75" customHeight="1">
      <c r="E908" s="4"/>
    </row>
    <row r="909" ht="15.75" customHeight="1">
      <c r="E909" s="4"/>
    </row>
    <row r="910" ht="15.75" customHeight="1">
      <c r="E910" s="4"/>
    </row>
    <row r="911" ht="15.75" customHeight="1">
      <c r="E911" s="4"/>
    </row>
    <row r="912" ht="15.75" customHeight="1">
      <c r="E912" s="4"/>
    </row>
    <row r="913" ht="15.75" customHeight="1">
      <c r="E913" s="4"/>
    </row>
    <row r="914" ht="15.75" customHeight="1">
      <c r="E914" s="4"/>
    </row>
    <row r="915" ht="15.75" customHeight="1">
      <c r="E915" s="4"/>
    </row>
    <row r="916" ht="15.75" customHeight="1">
      <c r="E916" s="4"/>
    </row>
    <row r="917" ht="15.75" customHeight="1">
      <c r="E917" s="4"/>
    </row>
    <row r="918" ht="15.75" customHeight="1">
      <c r="E918" s="4"/>
    </row>
    <row r="919" ht="15.75" customHeight="1">
      <c r="E919" s="4"/>
    </row>
    <row r="920" ht="15.75" customHeight="1">
      <c r="E920" s="4"/>
    </row>
    <row r="921" ht="15.75" customHeight="1">
      <c r="E921" s="4"/>
    </row>
    <row r="922" ht="15.75" customHeight="1">
      <c r="E922" s="4"/>
    </row>
    <row r="923" ht="15.75" customHeight="1">
      <c r="E923" s="4"/>
    </row>
    <row r="924" ht="15.75" customHeight="1">
      <c r="E924" s="4"/>
    </row>
    <row r="925" ht="15.75" customHeight="1">
      <c r="E925" s="4"/>
    </row>
    <row r="926" ht="15.75" customHeight="1">
      <c r="E926" s="4"/>
    </row>
    <row r="927" ht="15.75" customHeight="1">
      <c r="E927" s="4"/>
    </row>
    <row r="928" ht="15.75" customHeight="1">
      <c r="E928" s="4"/>
    </row>
    <row r="929" ht="15.75" customHeight="1">
      <c r="E929" s="4"/>
    </row>
    <row r="930" ht="15.75" customHeight="1">
      <c r="E930" s="4"/>
    </row>
    <row r="931" ht="15.75" customHeight="1">
      <c r="E931" s="4"/>
    </row>
    <row r="932" ht="15.75" customHeight="1">
      <c r="E932" s="4"/>
    </row>
    <row r="933" ht="15.75" customHeight="1">
      <c r="E933" s="4"/>
    </row>
    <row r="934" ht="15.75" customHeight="1">
      <c r="E934" s="4"/>
    </row>
    <row r="935" ht="15.75" customHeight="1">
      <c r="E935" s="4"/>
    </row>
    <row r="936" ht="15.75" customHeight="1">
      <c r="E936" s="4"/>
    </row>
    <row r="937" ht="15.75" customHeight="1">
      <c r="E937" s="4"/>
    </row>
    <row r="938" ht="15.75" customHeight="1">
      <c r="E938" s="4"/>
    </row>
    <row r="939" ht="15.75" customHeight="1">
      <c r="E939" s="4"/>
    </row>
    <row r="940" ht="15.75" customHeight="1">
      <c r="E940" s="4"/>
    </row>
    <row r="941" ht="15.75" customHeight="1">
      <c r="E941" s="4"/>
    </row>
    <row r="942" ht="15.75" customHeight="1">
      <c r="E942" s="4"/>
    </row>
    <row r="943" ht="15.75" customHeight="1">
      <c r="E943" s="4"/>
    </row>
    <row r="944" ht="15.75" customHeight="1">
      <c r="E944" s="4"/>
    </row>
    <row r="945" ht="15.75" customHeight="1">
      <c r="E945" s="4"/>
    </row>
    <row r="946" ht="15.75" customHeight="1">
      <c r="E946" s="4"/>
    </row>
    <row r="947" ht="15.75" customHeight="1">
      <c r="E947" s="4"/>
    </row>
    <row r="948" ht="15.75" customHeight="1">
      <c r="E948" s="4"/>
    </row>
    <row r="949" ht="15.75" customHeight="1">
      <c r="E949" s="4"/>
    </row>
    <row r="950" ht="15.75" customHeight="1">
      <c r="E950" s="4"/>
    </row>
    <row r="951" ht="15.75" customHeight="1">
      <c r="E951" s="4"/>
    </row>
    <row r="952" ht="15.75" customHeight="1">
      <c r="E952" s="4"/>
    </row>
    <row r="953" ht="15.75" customHeight="1">
      <c r="E953" s="4"/>
    </row>
    <row r="954" ht="15.75" customHeight="1">
      <c r="E954" s="4"/>
    </row>
    <row r="955" ht="15.75" customHeight="1">
      <c r="E955" s="4"/>
    </row>
    <row r="956" ht="15.75" customHeight="1">
      <c r="E956" s="4"/>
    </row>
    <row r="957" ht="15.75" customHeight="1">
      <c r="E957" s="4"/>
    </row>
    <row r="958" ht="15.75" customHeight="1">
      <c r="E958" s="4"/>
    </row>
    <row r="959" ht="15.75" customHeight="1">
      <c r="E959" s="4"/>
    </row>
    <row r="960" ht="15.75" customHeight="1">
      <c r="E960" s="4"/>
    </row>
    <row r="961" ht="15.75" customHeight="1">
      <c r="E961" s="4"/>
    </row>
    <row r="962" ht="15.75" customHeight="1">
      <c r="E962" s="4"/>
    </row>
    <row r="963" ht="15.75" customHeight="1">
      <c r="E963" s="4"/>
    </row>
    <row r="964" ht="15.75" customHeight="1">
      <c r="E964" s="4"/>
    </row>
    <row r="965" ht="15.75" customHeight="1">
      <c r="E965" s="4"/>
    </row>
    <row r="966" ht="15.75" customHeight="1">
      <c r="E966" s="4"/>
    </row>
    <row r="967" ht="15.75" customHeight="1">
      <c r="E967" s="4"/>
    </row>
    <row r="968" ht="15.75" customHeight="1">
      <c r="E968" s="4"/>
    </row>
    <row r="969" ht="15.75" customHeight="1">
      <c r="E969" s="4"/>
    </row>
    <row r="970" ht="15.75" customHeight="1">
      <c r="E970" s="4"/>
    </row>
    <row r="971" ht="15.75" customHeight="1">
      <c r="E971" s="4"/>
    </row>
    <row r="972" ht="15.75" customHeight="1">
      <c r="E972" s="4"/>
    </row>
    <row r="973" ht="15.75" customHeight="1">
      <c r="E973" s="4"/>
    </row>
    <row r="974" ht="15.75" customHeight="1">
      <c r="E974" s="4"/>
    </row>
    <row r="975" ht="15.75" customHeight="1">
      <c r="E975" s="4"/>
    </row>
    <row r="976" ht="15.75" customHeight="1">
      <c r="E976" s="4"/>
    </row>
    <row r="977" ht="15.75" customHeight="1">
      <c r="E977" s="4"/>
    </row>
    <row r="978" ht="15.75" customHeight="1">
      <c r="E978" s="4"/>
    </row>
    <row r="979" ht="15.75" customHeight="1">
      <c r="E979" s="4"/>
    </row>
    <row r="980" ht="15.75" customHeight="1">
      <c r="E980" s="4"/>
    </row>
    <row r="981" ht="15.75" customHeight="1">
      <c r="E981" s="4"/>
    </row>
    <row r="982" ht="15.75" customHeight="1">
      <c r="E982" s="4"/>
    </row>
    <row r="983" ht="15.75" customHeight="1">
      <c r="E983" s="4"/>
    </row>
    <row r="984" ht="15.75" customHeight="1">
      <c r="E984" s="4"/>
    </row>
    <row r="985" ht="15.75" customHeight="1">
      <c r="E985" s="4"/>
    </row>
    <row r="986" ht="15.75" customHeight="1">
      <c r="E986" s="4"/>
    </row>
    <row r="987" ht="15.75" customHeight="1">
      <c r="E987" s="4"/>
    </row>
    <row r="988" ht="15.75" customHeight="1">
      <c r="E988" s="4"/>
    </row>
    <row r="989" ht="15.75" customHeight="1">
      <c r="E989" s="4"/>
    </row>
    <row r="990" ht="15.75" customHeight="1">
      <c r="E990" s="4"/>
    </row>
    <row r="991" ht="15.75" customHeight="1">
      <c r="E991" s="4"/>
    </row>
    <row r="992" ht="15.75" customHeight="1">
      <c r="E992" s="4"/>
    </row>
    <row r="993" ht="15.75" customHeight="1">
      <c r="E993" s="4"/>
    </row>
    <row r="994" ht="15.75" customHeight="1">
      <c r="E994" s="4"/>
    </row>
    <row r="995" ht="15.75" customHeight="1">
      <c r="E995" s="4"/>
    </row>
    <row r="996" ht="15.75" customHeight="1">
      <c r="E996" s="4"/>
    </row>
    <row r="997" ht="15.75" customHeight="1">
      <c r="E997" s="4"/>
    </row>
    <row r="998" ht="15.75" customHeight="1">
      <c r="E998" s="4"/>
    </row>
    <row r="999" ht="15.75" customHeight="1">
      <c r="E999" s="4"/>
    </row>
    <row r="1000" ht="15.75" customHeight="1">
      <c r="E1000" s="4"/>
    </row>
    <row r="1001" ht="15.75" customHeight="1">
      <c r="E1001" s="4"/>
    </row>
    <row r="1002" ht="15.75" customHeight="1">
      <c r="E1002" s="4"/>
    </row>
    <row r="1003" ht="15.75" customHeight="1">
      <c r="E1003" s="4"/>
    </row>
    <row r="1004" ht="15.75" customHeight="1">
      <c r="E1004" s="4"/>
    </row>
    <row r="1005" ht="15.75" customHeight="1">
      <c r="E1005" s="4"/>
    </row>
    <row r="1006" ht="15.75" customHeight="1">
      <c r="E1006" s="4"/>
    </row>
    <row r="1007" ht="15.75" customHeight="1">
      <c r="E1007" s="4"/>
    </row>
    <row r="1008" ht="15.75" customHeight="1">
      <c r="E1008" s="4"/>
    </row>
    <row r="1009" ht="15.75" customHeight="1">
      <c r="E1009" s="4"/>
    </row>
    <row r="1010" ht="15.75" customHeight="1">
      <c r="E1010" s="4"/>
    </row>
  </sheetData>
  <mergeCells count="1">
    <mergeCell ref="B1:C1"/>
  </mergeCells>
  <printOptions gridLines="1" horizontalCentered="1"/>
  <pageMargins bottom="0.75" footer="0.0" header="0.0" left="0.7" right="0.7" top="0.75"/>
  <pageSetup fitToHeight="0" cellComments="atEnd" orientation="landscape" pageOrder="overThenDown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>
      <pane xSplit="3.0" ySplit="2.0" topLeftCell="D3" activePane="bottomRight" state="frozen"/>
      <selection activeCell="D1" sqref="D1" pane="topRight"/>
      <selection activeCell="A3" sqref="A3" pane="bottomLeft"/>
      <selection activeCell="D3" sqref="D3" pane="bottomRight"/>
    </sheetView>
  </sheetViews>
  <sheetFormatPr customHeight="1" defaultColWidth="12.63" defaultRowHeight="15.0"/>
  <cols>
    <col customWidth="1" min="1" max="1" width="17.0"/>
    <col customWidth="1" min="2" max="2" width="5.25"/>
    <col customWidth="1" min="3" max="3" width="36.38"/>
    <col customWidth="1" min="4" max="4" width="15.38"/>
    <col customWidth="1" min="5" max="5" width="1.38"/>
    <col customWidth="1" min="6" max="7" width="14.75"/>
    <col customWidth="1" min="8" max="8" width="14.0"/>
    <col customWidth="1" min="9" max="9" width="14.75"/>
    <col customWidth="1" min="10" max="10" width="14.0"/>
  </cols>
  <sheetData>
    <row r="1" ht="45.75" customHeight="1">
      <c r="A1" s="1"/>
      <c r="B1" s="3" t="s">
        <v>2</v>
      </c>
      <c r="E1" s="4"/>
    </row>
    <row r="2" ht="15.75" customHeight="1">
      <c r="D2" s="1" t="s">
        <v>4</v>
      </c>
      <c r="E2" s="4"/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 ht="15.75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ht="15.75" customHeight="1">
      <c r="B4" s="1" t="s">
        <v>10</v>
      </c>
      <c r="D4" s="2">
        <v>54704.79</v>
      </c>
      <c r="E4" s="4"/>
      <c r="F4" s="2">
        <v>58549.82</v>
      </c>
      <c r="G4" s="2">
        <v>58549.82</v>
      </c>
      <c r="H4" s="2">
        <v>72741.31</v>
      </c>
      <c r="I4" s="2">
        <v>72741.31</v>
      </c>
      <c r="J4" s="2">
        <v>44377.21</v>
      </c>
    </row>
    <row r="5" ht="15.75" customHeight="1">
      <c r="A5" s="6"/>
      <c r="B5" s="6" t="s">
        <v>11</v>
      </c>
      <c r="C5" s="6"/>
      <c r="D5" s="6"/>
      <c r="E5" s="7"/>
      <c r="F5" s="7"/>
      <c r="G5" s="6"/>
      <c r="H5" s="6"/>
      <c r="I5" s="6"/>
      <c r="J5" s="6"/>
    </row>
    <row r="6" ht="15.75" customHeight="1">
      <c r="C6" s="1" t="s">
        <v>12</v>
      </c>
      <c r="D6" s="2" t="s">
        <v>13</v>
      </c>
      <c r="E6" s="4"/>
      <c r="F6" s="2"/>
      <c r="G6" s="2" t="s">
        <v>13</v>
      </c>
      <c r="H6" s="2">
        <v>1250.0</v>
      </c>
      <c r="I6" s="2"/>
      <c r="J6" s="2"/>
    </row>
    <row r="7" ht="15.75" customHeight="1">
      <c r="C7" s="1" t="s">
        <v>14</v>
      </c>
      <c r="D7" s="2">
        <v>11000.0</v>
      </c>
      <c r="E7" s="4"/>
      <c r="F7" s="2">
        <v>11507.66</v>
      </c>
      <c r="G7" s="2">
        <v>15000.0</v>
      </c>
      <c r="H7" s="2">
        <v>11984.38</v>
      </c>
      <c r="I7" s="2">
        <v>15000.0</v>
      </c>
      <c r="J7" s="2">
        <v>20734.25</v>
      </c>
    </row>
    <row r="8" ht="15.75" customHeight="1">
      <c r="C8" s="1" t="s">
        <v>16</v>
      </c>
      <c r="D8" s="2">
        <v>850.0</v>
      </c>
      <c r="E8" s="4"/>
      <c r="F8" s="2">
        <v>866.84</v>
      </c>
      <c r="G8" s="2">
        <v>750.0</v>
      </c>
      <c r="H8" s="2">
        <v>610.0</v>
      </c>
      <c r="I8" s="2">
        <v>750.0</v>
      </c>
      <c r="J8" s="2">
        <v>508.73</v>
      </c>
    </row>
    <row r="9" ht="15.75" customHeight="1">
      <c r="C9" s="1" t="s">
        <v>17</v>
      </c>
      <c r="D9" s="2">
        <v>16000.0</v>
      </c>
      <c r="E9" s="4"/>
      <c r="F9" s="2">
        <v>17484.81</v>
      </c>
      <c r="G9" s="2">
        <v>10000.0</v>
      </c>
      <c r="H9" s="2">
        <v>11002.31</v>
      </c>
      <c r="I9" s="2">
        <v>10000.0</v>
      </c>
      <c r="J9" s="2">
        <v>11871.86</v>
      </c>
    </row>
    <row r="10" ht="15.75" customHeight="1">
      <c r="C10" s="1" t="s">
        <v>18</v>
      </c>
      <c r="D10" s="2" t="s">
        <v>13</v>
      </c>
      <c r="E10" s="4"/>
      <c r="F10" s="2"/>
      <c r="G10" s="2" t="s">
        <v>13</v>
      </c>
      <c r="H10" s="2">
        <v>450.7</v>
      </c>
      <c r="I10" s="2"/>
      <c r="J10" s="2"/>
    </row>
    <row r="11" ht="15.75" customHeight="1">
      <c r="C11" s="1" t="s">
        <v>19</v>
      </c>
      <c r="D11" s="2">
        <v>1200.0</v>
      </c>
      <c r="E11" s="4"/>
      <c r="F11" s="2">
        <v>1307.37</v>
      </c>
      <c r="G11" s="2">
        <v>2000.0</v>
      </c>
      <c r="H11" s="2">
        <v>996.71</v>
      </c>
      <c r="I11" s="2">
        <v>2000.0</v>
      </c>
      <c r="J11" s="2">
        <v>1708.65</v>
      </c>
    </row>
    <row r="12" ht="15.75" customHeight="1">
      <c r="C12" s="1" t="s">
        <v>20</v>
      </c>
      <c r="D12" s="2">
        <v>1500.0</v>
      </c>
      <c r="E12" s="4"/>
      <c r="F12" s="2">
        <v>2500.0</v>
      </c>
      <c r="G12" s="2">
        <v>2500.0</v>
      </c>
      <c r="H12" s="2">
        <v>2000.0</v>
      </c>
      <c r="I12" s="2">
        <v>1000.0</v>
      </c>
      <c r="J12" s="2">
        <v>1000.0</v>
      </c>
    </row>
    <row r="13" ht="15.75" customHeight="1">
      <c r="C13" s="1" t="s">
        <v>21</v>
      </c>
      <c r="D13" s="2">
        <v>0.0</v>
      </c>
      <c r="E13" s="4"/>
      <c r="F13" s="2">
        <v>115.0</v>
      </c>
      <c r="G13" s="2">
        <v>1500.0</v>
      </c>
      <c r="H13" s="2" t="s">
        <v>13</v>
      </c>
      <c r="I13" s="2">
        <v>3000.0</v>
      </c>
      <c r="J13" s="2">
        <v>5744.03</v>
      </c>
    </row>
    <row r="14" ht="15.75" customHeight="1">
      <c r="C14" s="1" t="s">
        <v>22</v>
      </c>
      <c r="D14" s="2">
        <v>2000.0</v>
      </c>
      <c r="E14" s="4"/>
      <c r="F14" s="2">
        <v>1597.03</v>
      </c>
      <c r="G14" s="2">
        <v>1000.0</v>
      </c>
      <c r="H14" s="2"/>
      <c r="I14" s="2"/>
      <c r="J14" s="2"/>
    </row>
    <row r="15" ht="15.75" customHeight="1">
      <c r="C15" s="1" t="s">
        <v>23</v>
      </c>
      <c r="D15" s="2">
        <v>3375.0</v>
      </c>
      <c r="E15" s="4"/>
      <c r="F15" s="2">
        <v>4497.63</v>
      </c>
      <c r="G15" s="2">
        <v>3500.0</v>
      </c>
      <c r="H15" s="2">
        <v>3390.0</v>
      </c>
      <c r="I15" s="2">
        <v>3000.0</v>
      </c>
      <c r="J15" s="2" t="s">
        <v>13</v>
      </c>
    </row>
    <row r="16" ht="15.75" customHeight="1">
      <c r="C16" s="1" t="s">
        <v>24</v>
      </c>
      <c r="D16" s="2">
        <v>1800.0</v>
      </c>
      <c r="E16" s="4"/>
      <c r="F16" s="2">
        <v>1815.0</v>
      </c>
      <c r="G16" s="2">
        <v>500.0</v>
      </c>
      <c r="H16" s="2">
        <v>3389.86</v>
      </c>
      <c r="I16" s="2">
        <v>2000.0</v>
      </c>
      <c r="J16" s="2" t="s">
        <v>13</v>
      </c>
    </row>
    <row r="17" ht="15.75" customHeight="1">
      <c r="C17" s="1" t="s">
        <v>26</v>
      </c>
      <c r="D17" s="2">
        <v>0.0</v>
      </c>
      <c r="E17" s="4"/>
      <c r="F17" s="2">
        <v>1064.1</v>
      </c>
      <c r="G17" s="2" t="s">
        <v>13</v>
      </c>
      <c r="H17" s="2" t="s">
        <v>13</v>
      </c>
      <c r="I17" s="2">
        <v>2000.0</v>
      </c>
      <c r="J17" s="2">
        <v>2165.8</v>
      </c>
    </row>
    <row r="18" ht="15.75" customHeight="1">
      <c r="C18" s="1" t="s">
        <v>29</v>
      </c>
      <c r="D18" s="2">
        <v>400.0</v>
      </c>
      <c r="E18" s="4"/>
      <c r="F18" s="2" t="s">
        <v>13</v>
      </c>
      <c r="G18" s="2" t="s">
        <v>13</v>
      </c>
      <c r="H18" s="2" t="s">
        <v>13</v>
      </c>
      <c r="I18" s="2" t="s">
        <v>13</v>
      </c>
      <c r="J18" s="2" t="s">
        <v>13</v>
      </c>
    </row>
    <row r="19" ht="15.75" customHeight="1">
      <c r="C19" s="1" t="s">
        <v>31</v>
      </c>
      <c r="D19" s="2">
        <v>1500.0</v>
      </c>
      <c r="E19" s="4"/>
      <c r="F19" s="2">
        <v>1603.99</v>
      </c>
      <c r="G19" s="2">
        <v>2500.0</v>
      </c>
      <c r="H19" s="2">
        <v>2046.7</v>
      </c>
      <c r="I19" s="2">
        <v>5000.0</v>
      </c>
      <c r="J19" s="2">
        <v>8081.76</v>
      </c>
    </row>
    <row r="20" ht="15.75" customHeight="1">
      <c r="C20" s="1" t="s">
        <v>32</v>
      </c>
      <c r="D20" s="2">
        <v>20000.0</v>
      </c>
      <c r="E20" s="4"/>
      <c r="F20" s="2">
        <v>22112.45</v>
      </c>
      <c r="G20" s="2">
        <v>20000.0</v>
      </c>
      <c r="H20" s="2">
        <v>22152.0</v>
      </c>
      <c r="I20" s="2">
        <v>15000.0</v>
      </c>
      <c r="J20" s="2">
        <v>28147.03</v>
      </c>
    </row>
    <row r="21" ht="15.75" customHeight="1">
      <c r="C21" s="1" t="s">
        <v>33</v>
      </c>
      <c r="D21" s="2">
        <v>1000.0</v>
      </c>
      <c r="E21" s="4"/>
      <c r="F21" s="2">
        <v>1100.0</v>
      </c>
      <c r="G21" s="2">
        <v>1000.0</v>
      </c>
      <c r="H21" s="2" t="s">
        <v>13</v>
      </c>
      <c r="I21" s="2">
        <v>1500.0</v>
      </c>
      <c r="J21" s="2">
        <v>1000.0</v>
      </c>
    </row>
    <row r="22" ht="15.75" customHeight="1">
      <c r="C22" s="1" t="s">
        <v>34</v>
      </c>
      <c r="D22" s="2">
        <v>0.0</v>
      </c>
      <c r="E22" s="4"/>
      <c r="F22" s="2">
        <v>0.0</v>
      </c>
      <c r="G22" s="2" t="s">
        <v>13</v>
      </c>
      <c r="H22" s="2" t="s">
        <v>13</v>
      </c>
      <c r="I22" s="2"/>
      <c r="J22" s="2"/>
    </row>
    <row r="23" ht="15.75" customHeight="1">
      <c r="C23" s="1" t="s">
        <v>35</v>
      </c>
      <c r="D23" s="2">
        <v>1500.0</v>
      </c>
      <c r="E23" s="4"/>
      <c r="F23" s="2">
        <v>1621.61</v>
      </c>
      <c r="G23" s="2">
        <v>1500.0</v>
      </c>
      <c r="H23" s="2">
        <v>786.1</v>
      </c>
      <c r="I23" s="2">
        <v>1500.0</v>
      </c>
      <c r="J23" s="2">
        <v>1652.83</v>
      </c>
    </row>
    <row r="24" ht="15.75" customHeight="1">
      <c r="C24" s="1" t="s">
        <v>36</v>
      </c>
      <c r="D24" s="2">
        <v>0.0</v>
      </c>
      <c r="E24" s="4"/>
      <c r="F24" s="2">
        <v>32.22</v>
      </c>
    </row>
    <row r="25" ht="15.75" customHeight="1">
      <c r="C25" s="1" t="s">
        <v>37</v>
      </c>
      <c r="D25" s="1" t="s">
        <v>13</v>
      </c>
      <c r="E25" s="4"/>
      <c r="F25" s="2">
        <v>495.0</v>
      </c>
    </row>
    <row r="26" ht="15.75" customHeight="1">
      <c r="C26" s="1" t="s">
        <v>38</v>
      </c>
      <c r="D26" s="1" t="s">
        <v>13</v>
      </c>
      <c r="E26" s="4"/>
      <c r="F26" s="2">
        <v>50.0</v>
      </c>
    </row>
    <row r="27" ht="15.75" customHeight="1">
      <c r="C27" s="1" t="s">
        <v>39</v>
      </c>
      <c r="D27" s="2">
        <v>0.0</v>
      </c>
      <c r="E27" s="4"/>
      <c r="F27" s="2">
        <v>205.0</v>
      </c>
    </row>
    <row r="28" ht="15.75" customHeight="1">
      <c r="C28" s="1" t="s">
        <v>40</v>
      </c>
      <c r="D28" s="2">
        <v>0.0</v>
      </c>
      <c r="E28" s="4"/>
      <c r="F28" s="2">
        <v>7889.29</v>
      </c>
    </row>
    <row r="29" ht="15.75" customHeight="1">
      <c r="C29" s="15" t="s">
        <v>41</v>
      </c>
      <c r="D29" s="16">
        <f>SUM(D4:D28)</f>
        <v>116829.79</v>
      </c>
      <c r="E29" s="17"/>
      <c r="F29" s="16">
        <f>SUM(F4:F28)</f>
        <v>136414.82</v>
      </c>
      <c r="G29" s="16">
        <f t="shared" ref="G29:J29" si="1">SUM(G6:G28)+(G4)</f>
        <v>120299.82</v>
      </c>
      <c r="H29" s="16">
        <f t="shared" si="1"/>
        <v>132800.07</v>
      </c>
      <c r="I29" s="16">
        <f t="shared" si="1"/>
        <v>134491.31</v>
      </c>
      <c r="J29" s="16">
        <f t="shared" si="1"/>
        <v>126992.15</v>
      </c>
    </row>
    <row r="30" ht="15.75" customHeight="1">
      <c r="A30" s="5" t="s">
        <v>3</v>
      </c>
      <c r="B30" s="5"/>
      <c r="C30" s="5"/>
      <c r="D30" s="5"/>
      <c r="E30" s="5"/>
      <c r="F30" s="5"/>
      <c r="G30" s="5"/>
      <c r="H30" s="5"/>
      <c r="I30" s="5"/>
      <c r="J30" s="5"/>
    </row>
    <row r="31" ht="15.75" customHeight="1">
      <c r="A31" s="6"/>
      <c r="B31" s="6" t="s">
        <v>43</v>
      </c>
      <c r="C31" s="6"/>
      <c r="D31" s="6"/>
      <c r="E31" s="7"/>
      <c r="F31" s="6"/>
      <c r="G31" s="6"/>
      <c r="H31" s="6"/>
      <c r="I31" s="6"/>
      <c r="J31" s="6"/>
    </row>
    <row r="32" ht="15.75" customHeight="1">
      <c r="C32" s="1" t="s">
        <v>44</v>
      </c>
      <c r="D32" s="2">
        <v>7700.0</v>
      </c>
      <c r="E32" s="4"/>
      <c r="F32" s="2">
        <v>7695.56</v>
      </c>
      <c r="G32" s="2">
        <v>7000.0</v>
      </c>
      <c r="H32" s="2">
        <v>7820.98</v>
      </c>
      <c r="I32" s="2">
        <v>6000.0</v>
      </c>
      <c r="J32" s="2">
        <v>4230.17</v>
      </c>
    </row>
    <row r="33" ht="15.75" customHeight="1">
      <c r="C33" s="1" t="s">
        <v>45</v>
      </c>
      <c r="D33" s="2">
        <v>1600.0</v>
      </c>
      <c r="E33" s="4"/>
      <c r="F33" s="2">
        <v>2136.06</v>
      </c>
      <c r="G33" s="2">
        <v>2000.0</v>
      </c>
      <c r="H33" s="2">
        <v>1362.6</v>
      </c>
      <c r="I33" s="2">
        <v>2000.0</v>
      </c>
      <c r="J33" s="2" t="s">
        <v>13</v>
      </c>
    </row>
    <row r="34" ht="15.75" customHeight="1">
      <c r="C34" s="1" t="s">
        <v>46</v>
      </c>
      <c r="D34" s="2">
        <v>2250.0</v>
      </c>
      <c r="E34" s="4"/>
      <c r="F34" s="2">
        <v>1990.8</v>
      </c>
      <c r="G34" s="2">
        <v>1500.0</v>
      </c>
      <c r="H34" s="2">
        <v>565.72</v>
      </c>
      <c r="I34" s="2">
        <v>1000.0</v>
      </c>
      <c r="J34" s="2" t="s">
        <v>13</v>
      </c>
    </row>
    <row r="35" ht="15.75" customHeight="1">
      <c r="C35" s="1" t="s">
        <v>47</v>
      </c>
      <c r="D35" s="2">
        <v>1500.0</v>
      </c>
      <c r="E35" s="4"/>
      <c r="F35" s="2">
        <v>1787.9</v>
      </c>
      <c r="G35" s="2">
        <v>1000.0</v>
      </c>
      <c r="H35" s="2" t="s">
        <v>13</v>
      </c>
      <c r="I35" s="2">
        <v>2500.0</v>
      </c>
      <c r="J35" s="2">
        <v>9898.13</v>
      </c>
    </row>
    <row r="36" ht="15.75" customHeight="1">
      <c r="C36" s="1" t="s">
        <v>48</v>
      </c>
      <c r="D36" s="2">
        <v>600.0</v>
      </c>
      <c r="E36" s="4"/>
      <c r="F36" s="2">
        <v>579.66</v>
      </c>
      <c r="G36" s="2">
        <v>1000.0</v>
      </c>
      <c r="H36" s="2">
        <v>472.82</v>
      </c>
      <c r="I36" s="2">
        <v>1000.0</v>
      </c>
      <c r="J36" s="2">
        <v>981.08</v>
      </c>
    </row>
    <row r="37" ht="15.75" customHeight="1">
      <c r="C37" s="1" t="s">
        <v>49</v>
      </c>
      <c r="D37" s="2">
        <v>80.0</v>
      </c>
      <c r="E37" s="4"/>
      <c r="F37" s="2">
        <v>56.17</v>
      </c>
      <c r="G37" s="2">
        <v>250.0</v>
      </c>
      <c r="H37" s="2">
        <v>79.15</v>
      </c>
      <c r="I37" s="2" t="s">
        <v>13</v>
      </c>
      <c r="J37" s="2" t="s">
        <v>13</v>
      </c>
    </row>
    <row r="38" ht="15.75" customHeight="1">
      <c r="C38" s="1" t="s">
        <v>50</v>
      </c>
      <c r="D38" s="20" t="s">
        <v>13</v>
      </c>
      <c r="E38" s="4"/>
      <c r="F38" s="2">
        <v>0.0</v>
      </c>
      <c r="G38" s="2" t="s">
        <v>13</v>
      </c>
      <c r="H38" s="2">
        <v>1250.0</v>
      </c>
    </row>
    <row r="39" ht="15.75" customHeight="1">
      <c r="A39" s="6"/>
      <c r="B39" s="6" t="s">
        <v>51</v>
      </c>
      <c r="C39" s="6"/>
      <c r="D39" s="6"/>
      <c r="E39" s="7"/>
      <c r="F39" s="6"/>
      <c r="G39" s="6"/>
      <c r="H39" s="6"/>
      <c r="I39" s="6"/>
      <c r="J39" s="6"/>
    </row>
    <row r="40" ht="15.75" customHeight="1">
      <c r="C40" s="1" t="s">
        <v>52</v>
      </c>
      <c r="D40" s="2" t="s">
        <v>13</v>
      </c>
      <c r="E40" s="4"/>
      <c r="F40" s="2" t="s">
        <v>13</v>
      </c>
      <c r="G40" s="2" t="s">
        <v>13</v>
      </c>
      <c r="H40" s="2">
        <v>166.98</v>
      </c>
      <c r="I40" s="2">
        <v>500.0</v>
      </c>
      <c r="J40" s="2">
        <v>1107.83</v>
      </c>
    </row>
    <row r="41" ht="15.75" customHeight="1">
      <c r="C41" s="1" t="s">
        <v>53</v>
      </c>
      <c r="D41" s="2" t="s">
        <v>13</v>
      </c>
      <c r="E41" s="4"/>
      <c r="F41" s="2">
        <v>0.0</v>
      </c>
      <c r="G41" s="2">
        <v>50.0</v>
      </c>
      <c r="H41" s="2" t="s">
        <v>13</v>
      </c>
      <c r="I41" s="2" t="s">
        <v>13</v>
      </c>
      <c r="J41" s="2">
        <v>1379.04</v>
      </c>
    </row>
    <row r="42" ht="15.75" customHeight="1">
      <c r="C42" s="1" t="s">
        <v>54</v>
      </c>
      <c r="D42" s="2">
        <v>1000.0</v>
      </c>
      <c r="E42" s="4"/>
      <c r="F42" s="2">
        <v>881.59</v>
      </c>
      <c r="G42" s="2">
        <v>2000.0</v>
      </c>
      <c r="H42" s="2"/>
      <c r="I42" s="2"/>
      <c r="J42" s="2"/>
    </row>
    <row r="43" ht="15.75" customHeight="1">
      <c r="C43" s="1" t="s">
        <v>55</v>
      </c>
      <c r="D43" s="2">
        <v>3500.0</v>
      </c>
      <c r="E43" s="4"/>
      <c r="F43" s="2">
        <v>3509.34</v>
      </c>
      <c r="G43" s="2">
        <v>3000.0</v>
      </c>
      <c r="H43" s="2">
        <v>3002.14</v>
      </c>
      <c r="I43" s="2">
        <v>3000.0</v>
      </c>
      <c r="J43" s="2" t="s">
        <v>13</v>
      </c>
    </row>
    <row r="44" ht="15.75" customHeight="1">
      <c r="C44" s="1" t="s">
        <v>56</v>
      </c>
      <c r="D44" s="2" t="s">
        <v>13</v>
      </c>
      <c r="E44" s="4"/>
      <c r="F44" s="2">
        <v>0.0</v>
      </c>
      <c r="G44" s="2">
        <v>200.0</v>
      </c>
      <c r="H44" s="2" t="s">
        <v>13</v>
      </c>
      <c r="I44" s="2">
        <v>200.0</v>
      </c>
      <c r="J44" s="2" t="s">
        <v>13</v>
      </c>
    </row>
    <row r="45" ht="15.75" customHeight="1">
      <c r="C45" s="1" t="s">
        <v>57</v>
      </c>
      <c r="D45" s="2">
        <v>250.0</v>
      </c>
      <c r="E45" s="4"/>
      <c r="F45" s="2">
        <v>0.0</v>
      </c>
      <c r="G45" s="2">
        <v>300.0</v>
      </c>
      <c r="H45" s="2" t="s">
        <v>13</v>
      </c>
      <c r="I45" s="2" t="s">
        <v>13</v>
      </c>
      <c r="J45" s="2" t="s">
        <v>13</v>
      </c>
    </row>
    <row r="46" ht="15.75" customHeight="1">
      <c r="C46" s="1" t="s">
        <v>58</v>
      </c>
      <c r="D46" s="2">
        <v>150.0</v>
      </c>
      <c r="E46" s="4"/>
      <c r="F46" s="2">
        <v>142.0</v>
      </c>
      <c r="G46" s="2">
        <v>100.0</v>
      </c>
      <c r="H46" s="2" t="s">
        <v>13</v>
      </c>
      <c r="I46" s="2">
        <v>100.0</v>
      </c>
      <c r="J46" s="2">
        <v>42.22</v>
      </c>
    </row>
    <row r="47" ht="15.75" customHeight="1">
      <c r="C47" s="1" t="s">
        <v>59</v>
      </c>
      <c r="D47" s="2" t="s">
        <v>42</v>
      </c>
      <c r="E47" s="4"/>
      <c r="F47" s="2" t="s">
        <v>13</v>
      </c>
      <c r="G47" s="2" t="s">
        <v>13</v>
      </c>
      <c r="H47" s="2">
        <v>106.3</v>
      </c>
      <c r="I47" s="2">
        <v>500.0</v>
      </c>
      <c r="J47" s="2" t="s">
        <v>13</v>
      </c>
    </row>
    <row r="48" ht="15.75" customHeight="1">
      <c r="C48" s="1" t="s">
        <v>60</v>
      </c>
      <c r="D48" s="2">
        <v>500.0</v>
      </c>
      <c r="E48" s="4"/>
      <c r="F48" s="2">
        <v>473.09</v>
      </c>
      <c r="G48" s="2">
        <v>500.0</v>
      </c>
      <c r="H48" s="2">
        <v>300.0</v>
      </c>
      <c r="I48" s="2">
        <v>750.0</v>
      </c>
      <c r="J48" s="2">
        <v>100.0</v>
      </c>
    </row>
    <row r="49" ht="15.75" customHeight="1">
      <c r="C49" s="1" t="s">
        <v>61</v>
      </c>
      <c r="D49" s="2">
        <v>5000.0</v>
      </c>
      <c r="E49" s="4"/>
      <c r="F49" s="2">
        <v>5255.41</v>
      </c>
      <c r="G49" s="2">
        <v>5000.0</v>
      </c>
      <c r="H49" s="2">
        <v>5137.64</v>
      </c>
      <c r="I49" s="2">
        <v>5000.0</v>
      </c>
      <c r="J49" s="2">
        <v>2094.12</v>
      </c>
    </row>
    <row r="50" ht="15.75" customHeight="1">
      <c r="C50" s="1" t="s">
        <v>62</v>
      </c>
      <c r="D50" s="2">
        <v>1500.0</v>
      </c>
      <c r="E50" s="4"/>
      <c r="F50" s="2">
        <v>1139.38</v>
      </c>
      <c r="G50" s="2">
        <v>2000.0</v>
      </c>
      <c r="H50" s="2"/>
      <c r="I50" s="2"/>
      <c r="J50" s="2"/>
    </row>
    <row r="51" ht="15.75" customHeight="1">
      <c r="C51" s="1" t="s">
        <v>63</v>
      </c>
      <c r="D51" s="2">
        <v>650.0</v>
      </c>
      <c r="E51" s="4"/>
      <c r="F51" s="2">
        <v>622.58</v>
      </c>
      <c r="G51" s="2" t="s">
        <v>13</v>
      </c>
      <c r="H51" s="2" t="s">
        <v>13</v>
      </c>
      <c r="I51" s="2" t="s">
        <v>13</v>
      </c>
      <c r="J51" s="2" t="s">
        <v>13</v>
      </c>
    </row>
    <row r="52" ht="15.75" customHeight="1">
      <c r="C52" s="1" t="s">
        <v>64</v>
      </c>
      <c r="D52" s="2">
        <v>2000.0</v>
      </c>
      <c r="E52" s="4"/>
      <c r="F52" s="2">
        <v>0.0</v>
      </c>
      <c r="G52" s="2">
        <v>2000.0</v>
      </c>
      <c r="H52" s="2">
        <v>2121.39</v>
      </c>
      <c r="I52" s="2">
        <v>1000.0</v>
      </c>
      <c r="J52" s="2">
        <v>301.53</v>
      </c>
    </row>
    <row r="53" ht="15.75" customHeight="1">
      <c r="C53" s="1" t="s">
        <v>65</v>
      </c>
      <c r="D53" s="2">
        <v>300.0</v>
      </c>
      <c r="E53" s="4"/>
      <c r="F53" s="2">
        <v>415.97</v>
      </c>
      <c r="G53" s="2">
        <v>500.0</v>
      </c>
      <c r="H53" s="2">
        <v>336.2</v>
      </c>
      <c r="I53" s="2">
        <v>750.0</v>
      </c>
      <c r="J53" s="2">
        <v>366.66</v>
      </c>
    </row>
    <row r="54" ht="15.75" customHeight="1">
      <c r="C54" s="1" t="s">
        <v>66</v>
      </c>
      <c r="D54" s="2">
        <v>450.0</v>
      </c>
      <c r="E54" s="4"/>
      <c r="F54" s="2" t="s">
        <v>13</v>
      </c>
      <c r="G54" s="2" t="s">
        <v>13</v>
      </c>
      <c r="H54" s="2" t="s">
        <v>13</v>
      </c>
      <c r="I54" s="2" t="s">
        <v>13</v>
      </c>
      <c r="J54" s="2" t="s">
        <v>13</v>
      </c>
    </row>
    <row r="55" ht="15.75" customHeight="1">
      <c r="C55" s="1" t="s">
        <v>67</v>
      </c>
      <c r="D55" s="2" t="s">
        <v>42</v>
      </c>
      <c r="E55" s="4"/>
      <c r="F55" s="2"/>
      <c r="G55" s="2" t="s">
        <v>13</v>
      </c>
      <c r="H55" s="2">
        <v>380.93</v>
      </c>
      <c r="I55" s="2">
        <v>250.0</v>
      </c>
      <c r="J55" s="2" t="s">
        <v>13</v>
      </c>
    </row>
    <row r="56" ht="15.75" customHeight="1">
      <c r="A56" s="6"/>
      <c r="B56" s="6" t="s">
        <v>68</v>
      </c>
      <c r="C56" s="6"/>
      <c r="D56" s="6"/>
      <c r="E56" s="7"/>
      <c r="F56" s="7"/>
      <c r="G56" s="6"/>
      <c r="H56" s="6"/>
      <c r="I56" s="6"/>
      <c r="J56" s="6"/>
    </row>
    <row r="57" ht="15.75" customHeight="1">
      <c r="C57" s="1" t="s">
        <v>70</v>
      </c>
      <c r="D57" s="2">
        <v>1500.0</v>
      </c>
      <c r="E57" s="21"/>
      <c r="F57" s="2">
        <v>564.44</v>
      </c>
      <c r="G57" s="2">
        <v>2000.0</v>
      </c>
      <c r="H57" s="2" t="s">
        <v>13</v>
      </c>
      <c r="I57" s="2"/>
      <c r="J57" s="2" t="s">
        <v>13</v>
      </c>
    </row>
    <row r="58" ht="15.75" customHeight="1">
      <c r="C58" s="1" t="s">
        <v>71</v>
      </c>
      <c r="D58" s="2">
        <v>12000.0</v>
      </c>
      <c r="E58" s="21"/>
      <c r="F58" s="2">
        <v>6000.0</v>
      </c>
      <c r="G58" s="2">
        <v>14000.0</v>
      </c>
      <c r="H58" s="2">
        <v>6150.0</v>
      </c>
      <c r="I58" s="2">
        <v>14000.0</v>
      </c>
      <c r="J58" s="2" t="s">
        <v>13</v>
      </c>
    </row>
    <row r="59" ht="15.75" customHeight="1">
      <c r="C59" s="1" t="s">
        <v>72</v>
      </c>
      <c r="D59" s="2">
        <v>18000.0</v>
      </c>
      <c r="E59" s="21"/>
      <c r="F59" s="2">
        <v>17591.95</v>
      </c>
      <c r="G59" s="2">
        <v>19500.0</v>
      </c>
      <c r="H59" s="2">
        <v>16631.34</v>
      </c>
      <c r="I59" s="2">
        <v>18600.0</v>
      </c>
      <c r="J59" s="2">
        <v>13459.26</v>
      </c>
    </row>
    <row r="60" ht="15.75" customHeight="1">
      <c r="C60" s="1" t="s">
        <v>73</v>
      </c>
      <c r="D60" s="2">
        <v>22414.13</v>
      </c>
      <c r="E60" s="21"/>
      <c r="F60" s="2">
        <v>19381.24</v>
      </c>
      <c r="G60" s="2">
        <v>20328.83</v>
      </c>
      <c r="H60" s="2">
        <v>20468.52</v>
      </c>
      <c r="I60" s="2">
        <v>29113.66</v>
      </c>
      <c r="J60" s="2">
        <v>18864.75</v>
      </c>
    </row>
    <row r="61" ht="15.75" customHeight="1">
      <c r="C61" s="1" t="s">
        <v>74</v>
      </c>
      <c r="D61" s="2">
        <v>2000.0</v>
      </c>
      <c r="E61" s="21"/>
      <c r="F61" s="2">
        <v>881.85</v>
      </c>
      <c r="G61" s="2">
        <v>2000.0</v>
      </c>
      <c r="H61" s="2">
        <v>2112.92</v>
      </c>
      <c r="I61" s="2">
        <v>2000.0</v>
      </c>
      <c r="J61" s="2"/>
    </row>
    <row r="62" ht="15.75" customHeight="1">
      <c r="C62" s="1" t="s">
        <v>75</v>
      </c>
      <c r="D62" s="2">
        <v>300.0</v>
      </c>
      <c r="E62" s="4"/>
      <c r="F62" s="1" t="s">
        <v>13</v>
      </c>
    </row>
    <row r="63" ht="15.75" customHeight="1">
      <c r="A63" s="6"/>
      <c r="B63" s="6" t="s">
        <v>76</v>
      </c>
      <c r="C63" s="6"/>
      <c r="D63" s="6"/>
      <c r="E63" s="7"/>
      <c r="F63" s="7"/>
      <c r="G63" s="6"/>
      <c r="H63" s="6"/>
      <c r="I63" s="6"/>
      <c r="J63" s="6"/>
    </row>
    <row r="64" ht="15.75" customHeight="1">
      <c r="C64" s="1" t="s">
        <v>77</v>
      </c>
      <c r="D64" s="2">
        <v>750.0</v>
      </c>
      <c r="E64" s="21"/>
      <c r="F64" s="2">
        <v>418.53</v>
      </c>
      <c r="G64" s="2">
        <v>1000.0</v>
      </c>
      <c r="H64" s="2">
        <v>873.71</v>
      </c>
      <c r="I64" s="2">
        <v>1000.0</v>
      </c>
      <c r="J64" s="2">
        <v>623.23</v>
      </c>
    </row>
    <row r="65" ht="15.75" customHeight="1">
      <c r="C65" s="1" t="s">
        <v>78</v>
      </c>
      <c r="D65" s="2">
        <v>50.0</v>
      </c>
      <c r="E65" s="21"/>
      <c r="F65" s="2">
        <v>76.61</v>
      </c>
      <c r="G65" s="2">
        <v>50.0</v>
      </c>
      <c r="H65" s="2">
        <v>20.72</v>
      </c>
      <c r="I65" s="2">
        <v>50.0</v>
      </c>
      <c r="J65" s="2">
        <v>12.0</v>
      </c>
    </row>
    <row r="66" ht="15.75" customHeight="1">
      <c r="C66" s="1" t="s">
        <v>79</v>
      </c>
      <c r="D66" s="2">
        <v>50.0</v>
      </c>
      <c r="E66" s="21"/>
      <c r="F66" s="2">
        <v>25.0</v>
      </c>
      <c r="G66" s="2">
        <v>50.0</v>
      </c>
      <c r="H66" s="2">
        <v>50.0</v>
      </c>
      <c r="I66" s="2">
        <v>50.0</v>
      </c>
      <c r="J66" s="2">
        <v>45.0</v>
      </c>
    </row>
    <row r="67" ht="15.75" customHeight="1">
      <c r="C67" s="1" t="s">
        <v>80</v>
      </c>
      <c r="D67" s="2">
        <v>255.0</v>
      </c>
      <c r="E67" s="21"/>
      <c r="F67" s="2">
        <v>255.0</v>
      </c>
      <c r="G67" s="2">
        <v>255.0</v>
      </c>
      <c r="H67" s="2">
        <v>180.0</v>
      </c>
      <c r="I67" s="2">
        <v>180.0</v>
      </c>
      <c r="J67" s="2">
        <v>355.0</v>
      </c>
    </row>
    <row r="68" ht="15.75" customHeight="1">
      <c r="C68" s="1" t="s">
        <v>81</v>
      </c>
      <c r="D68" s="2">
        <v>2000.0</v>
      </c>
      <c r="E68" s="21"/>
      <c r="F68" s="2">
        <v>1420.0</v>
      </c>
      <c r="G68" s="2">
        <v>2000.0</v>
      </c>
      <c r="H68" s="2">
        <v>3830.0</v>
      </c>
      <c r="I68" s="2">
        <v>2000.0</v>
      </c>
      <c r="J68" s="2">
        <v>2069.5</v>
      </c>
    </row>
    <row r="69" ht="15.75" customHeight="1">
      <c r="C69" s="1" t="s">
        <v>82</v>
      </c>
      <c r="D69" s="2">
        <v>1050.0</v>
      </c>
      <c r="E69" s="21"/>
      <c r="F69" s="2">
        <v>1025.2</v>
      </c>
      <c r="G69" s="2">
        <v>1000.0</v>
      </c>
      <c r="H69" s="2">
        <v>810.21</v>
      </c>
      <c r="I69" s="2">
        <v>1000.0</v>
      </c>
      <c r="J69" s="2">
        <v>794.38</v>
      </c>
    </row>
    <row r="70" ht="15.75" customHeight="1">
      <c r="C70" s="1" t="s">
        <v>83</v>
      </c>
      <c r="D70" s="2" t="s">
        <v>42</v>
      </c>
      <c r="E70" s="21"/>
      <c r="F70" s="2">
        <v>495.0</v>
      </c>
      <c r="G70" s="2">
        <v>0.0</v>
      </c>
      <c r="H70" s="1"/>
      <c r="I70" s="1"/>
      <c r="J70" s="1"/>
    </row>
    <row r="71" ht="15.75" customHeight="1">
      <c r="C71" s="1" t="s">
        <v>84</v>
      </c>
      <c r="D71" s="2">
        <v>3000.0</v>
      </c>
      <c r="E71" s="21"/>
      <c r="F71" s="2" t="s">
        <v>13</v>
      </c>
      <c r="G71" s="1" t="s">
        <v>13</v>
      </c>
      <c r="H71" s="1" t="s">
        <v>13</v>
      </c>
      <c r="I71" s="1" t="s">
        <v>13</v>
      </c>
      <c r="J71" s="1" t="s">
        <v>13</v>
      </c>
    </row>
    <row r="72" ht="15.75" customHeight="1">
      <c r="C72" s="15" t="s">
        <v>86</v>
      </c>
      <c r="D72" s="16">
        <f>SUM(D32:D71)</f>
        <v>92399.13</v>
      </c>
      <c r="E72" s="22"/>
      <c r="F72" s="16">
        <f t="shared" ref="F72:J72" si="2">SUM(F32:F71)</f>
        <v>74820.33</v>
      </c>
      <c r="G72" s="16">
        <f t="shared" si="2"/>
        <v>90583.83</v>
      </c>
      <c r="H72" s="16">
        <f t="shared" si="2"/>
        <v>74230.27</v>
      </c>
      <c r="I72" s="16">
        <f t="shared" si="2"/>
        <v>92543.66</v>
      </c>
      <c r="J72" s="16">
        <f t="shared" si="2"/>
        <v>56723.9</v>
      </c>
    </row>
    <row r="73" ht="15.75" customHeight="1">
      <c r="C73" s="1" t="s">
        <v>88</v>
      </c>
      <c r="D73" s="2">
        <f>D29-D72</f>
        <v>24430.66</v>
      </c>
      <c r="E73" s="4"/>
      <c r="F73" s="2">
        <f>F29-F72</f>
        <v>61594.49</v>
      </c>
      <c r="G73" s="2">
        <v>29615.99</v>
      </c>
      <c r="H73" s="2">
        <v>58569.8</v>
      </c>
      <c r="I73" s="2">
        <v>39947.65</v>
      </c>
      <c r="J73" s="2">
        <v>23235.39</v>
      </c>
    </row>
    <row r="74" ht="15.75" customHeight="1">
      <c r="C74" s="15" t="s">
        <v>90</v>
      </c>
      <c r="D74" s="16">
        <f>D73</f>
        <v>24430.66</v>
      </c>
      <c r="E74" s="17"/>
      <c r="F74" s="16">
        <f t="shared" ref="F74:J74" si="3">F73</f>
        <v>61594.49</v>
      </c>
      <c r="G74" s="16">
        <f t="shared" si="3"/>
        <v>29615.99</v>
      </c>
      <c r="H74" s="16">
        <f t="shared" si="3"/>
        <v>58569.8</v>
      </c>
      <c r="I74" s="16">
        <f t="shared" si="3"/>
        <v>39947.65</v>
      </c>
      <c r="J74" s="16">
        <f t="shared" si="3"/>
        <v>23235.39</v>
      </c>
    </row>
    <row r="75" ht="15.75" customHeight="1">
      <c r="A75" s="5" t="s">
        <v>91</v>
      </c>
      <c r="B75" s="5"/>
      <c r="C75" s="5"/>
      <c r="D75" s="5"/>
      <c r="E75" s="5"/>
      <c r="F75" s="5"/>
      <c r="G75" s="5"/>
      <c r="H75" s="5"/>
      <c r="I75" s="5"/>
      <c r="J75" s="5"/>
    </row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C1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2.63" defaultRowHeight="15.0"/>
  <sheetData>
    <row r="1" ht="15.75" customHeight="1">
      <c r="A1" s="1" t="s">
        <v>0</v>
      </c>
    </row>
    <row r="2" ht="15.75" customHeight="1">
      <c r="B2" s="1" t="s">
        <v>1</v>
      </c>
      <c r="C2" s="2">
        <v>77865.93</v>
      </c>
    </row>
    <row r="3" ht="15.75" customHeight="1">
      <c r="B3" s="1" t="s">
        <v>3</v>
      </c>
      <c r="C3" s="2">
        <v>74325.33</v>
      </c>
    </row>
    <row r="4" ht="15.75" customHeight="1">
      <c r="C4" s="2">
        <f>C2-C3</f>
        <v>3540.6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